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2. REHABILITACIÓN\2.1 REHA. ENERGÉTICA DE CUBIERTA TRANSITABLE\RHCP_02_web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9" i="1" l="1"/>
  <c r="M15" i="1" l="1"/>
  <c r="M14" i="1"/>
  <c r="M7" i="1" l="1"/>
  <c r="M8" i="1"/>
  <c r="M13" i="1" l="1"/>
  <c r="M12" i="1"/>
  <c r="M11" i="1"/>
  <c r="M10" i="1"/>
  <c r="M6" i="1"/>
  <c r="M5" i="1"/>
  <c r="L16" i="1" l="1"/>
  <c r="M16" i="1" s="1"/>
  <c r="L17" i="1" s="1"/>
  <c r="M17" i="1" s="1"/>
  <c r="L18" i="1" l="1"/>
  <c r="M18" i="1" s="1"/>
  <c r="M19" i="1" s="1"/>
</calcChain>
</file>

<file path=xl/sharedStrings.xml><?xml version="1.0" encoding="utf-8"?>
<sst xmlns="http://schemas.openxmlformats.org/spreadsheetml/2006/main" count="69" uniqueCount="54">
  <si>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</si>
  <si>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</si>
  <si>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</si>
  <si>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</si>
  <si>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</si>
  <si>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</si>
  <si>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</si>
  <si>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</si>
  <si>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</si>
  <si>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84113</t>
  </si>
  <si>
    <t>Sin clasificar</t>
  </si>
  <si>
    <t>m²</t>
  </si>
  <si>
    <t>Baldosa aislante INVERLOSA GRIS 35/60</t>
  </si>
  <si>
    <t>83253</t>
  </si>
  <si>
    <t>m²</t>
  </si>
  <si>
    <t>Geotextil no tejido sintético, termosoldado, de polipropileno-polietileno, GEOFIM PP 125-15</t>
  </si>
  <si>
    <t>Material</t>
  </si>
  <si>
    <t>m²</t>
  </si>
  <si>
    <t>Complejo ChovATERM XPS 50 POL PY 30 "CHOVA". Formado por lamas de aislamiento térmico de poliestireno extruído XPS "ChovAFOAM" de 50 mm de espesor únidas térmicamente a una lámina POLITABER POL PY 30 "CHOVA"</t>
  </si>
  <si>
    <t>37450</t>
  </si>
  <si>
    <t>Lámina de betún modificado con elastómeros SBS del tipo POLITABER COMBI 40 (LBM 40-FP)</t>
  </si>
  <si>
    <t>mo054</t>
  </si>
  <si>
    <t>Mano de obra</t>
  </si>
  <si>
    <t>h</t>
  </si>
  <si>
    <t>Oficial 1ª montador de ChovATERM</t>
  </si>
  <si>
    <t>mo101</t>
  </si>
  <si>
    <t>Mano de obra</t>
  </si>
  <si>
    <t>h</t>
  </si>
  <si>
    <t>Ayudante montador de ChovATERM</t>
  </si>
  <si>
    <t>mo444</t>
  </si>
  <si>
    <t>Mano de obra</t>
  </si>
  <si>
    <t>h</t>
  </si>
  <si>
    <t>Oficial 1a montador lámina asfáltica</t>
  </si>
  <si>
    <t>mo456</t>
  </si>
  <si>
    <t>Mano de obra</t>
  </si>
  <si>
    <t>h</t>
  </si>
  <si>
    <t>Ayudante montador láminas asfálticas</t>
  </si>
  <si>
    <t>%</t>
  </si>
  <si>
    <t>%</t>
  </si>
  <si>
    <t>%</t>
  </si>
  <si>
    <t>Costes indirectos</t>
  </si>
  <si>
    <t>Puntos singulares. Materiales y mano de obra</t>
  </si>
  <si>
    <t>Costes directos complementarios / Medios auxiliares</t>
  </si>
  <si>
    <t>SISTEMA RHCP_02</t>
  </si>
  <si>
    <t>RHCP_02</t>
  </si>
  <si>
    <t>REHABILITACIÓN ENERGÉTICA DE CUBIERTA PLANA TRANSITABLE CON CHOVATERM e INVERLOSA - RHCP_02</t>
  </si>
  <si>
    <t>mo12</t>
  </si>
  <si>
    <t>mo11</t>
  </si>
  <si>
    <t>Oficial 1a montador INVERLOSA</t>
  </si>
  <si>
    <t>Ayudante montador INVERLOSA</t>
  </si>
  <si>
    <t>S330</t>
  </si>
  <si>
    <t>ud</t>
  </si>
  <si>
    <t>Bombona de 10,4 kg de poliuretano adhesivo SOUDATHERM ROOF 330 sobre soporte hormigón, mortero, baldosa cerámica. Distribuida en cordones de espuma de 30 mm/m, con rendimiento según zona de cubierta.</t>
  </si>
  <si>
    <t>Impermeabilización y aislamiento térmico en rehabilitación u obra nueva, de cubierta plana, con pendiente de 1 a 5%, transitable, no ventilada, mediante solución ChovATERM Bicapa de ChovA, adhesivado al soporte resistente de hormigón, mortero o baldosa cerámica, etc. Compuesta de: aislamiento térmico y capa inferior de la impermeabilización con: complejo ChovATERM XPS 50 POL PY 30 de "ChovA" adhesivado al soporte, formado por lamas de aislamiento térmico de poliestireno extruído XPS "ChovAFOAM" de 50 mm de espesor únidas térmicamente a una lámina POLITABER POL PY 30 "CHOVA", lámina de betún modificado con elastómeros SBS,  LBM-30-FP, que actúa como capa de base de la impermeabilización;  adhesivo: espuma de poliuretano SOUDATERHM ROOF 330 ó SOUDATHERM ROOF 250, colocado con 4 cordones de ancho mínimo 30 mm por ancho de producto toda las zonas de cubierta; capa superior de la impermeabilización: lámina de betún modificado con elastómero SBS,  POLITABER COMBI 40 "CHOVA", LBM(SBS)-40-FP, con armadura de fieltro de poliéster no tejido y reforzado, de superficie no protegida "CHOVA"; capa separadora de geotextil no tejido sintético, termosoldado, de polipropileno-polietileno, GEOFIM PP 125-15 "CHOVA", de 125 g/m²; baldosa aislante INVERLOSA GRIS 35/60 de 600x400mm, formada por una plancha de poliestireno extruido de 60mm y una capa de mortero de cemento de 35mm, color gris, acabado poroso.   
Incluso parte proporcional de refuerzos en puntos singulares tales como: JUNTA DE DILATACIÓN ESTRUCTURAL, o junta de soporte en limatesa (punto alto) formada por: banda de refuerzo de 45 cm de anchura, realizada a partir de lámina LBM(SBS)-40-FP, POLITABER COMBI 40 "CHOVA", con armadura de fieltro de poliéster no tejido y reforzado, de superficie no protegida, formando un fuelle sin adherir en la zona de la junta; cordón de relleno para junta de dilatación, ChovASTAR Mastic 25 "CHOVA", de 25 mm de diámetro; y banda de terminación superior de 50 cm de anchura, realizada a partir de lámina LBM(SBS)-50/G-FP, POLITABER NATURE COMBI 50/G BLANCO "CHOVA", formando un fuelle sin adherir en la zona de la junta, sobre el cordón de relleno; ENCUENTRO CON PARAMENTO VERTICAL mediante la colocación de perfil de chapa de acero galvanizado con cordón de sellado, para remate y protección de la impermeabilización formada por: banda de refuerzo de 30 cm de anchura, realizada a partir de lámina LBM(SBS)-30-FP, POLITABER POL PY 30 "CHOVA", con armadura de fieltro de poliéster no tejido, acabado interior y exterior plástico, y remate con pieza de terminación de 50 cm de desarrollo con lámina LBM(SBS)-50/G-FP, POLITABER NATURE COMBI 50/G "CHOVA"; ENCUENTRO CON SUMIDERO: realización de rebaje alrededor del sumidero de unos 7-10 mm y 92x100 cm de anchura máxima, con una pieza de 92 x 100 cm de ChovATERM XPS 50 POL PY 30 fijado al soporte; colocación de sumidero compatible con láminas asfálticas y paragravillas, de salida vertical, sobre el ChovATERM XPS 50 POL PY 30; colocación de pieza de refuerzo inferior (sobresaliendo 15 cm del ala de la cazoleta) de lámina LBM(SBS)-30-FP, POLITABER POL PY 30 "CHOVA"; colocación de pieza de refuerzo superior con de lámina LBM(SBS)-30-FP, POLITABER POL PY 30 "CHOVA", de dimensiones máximas 92x100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</si>
</sst>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1" fillId="3" borderId="0" xfId="0" applyFont="1" applyFill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164" fontId="5" fillId="0" borderId="0" xfId="0" applyNumberFormat="1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164" fontId="5" fillId="0" borderId="0" xfId="0" applyNumberFormat="1" applyFont="1" applyFill="1" applyAlignment="1">
      <alignment horizontal="right" vertical="top" wrapText="1"/>
    </xf>
    <xf numFmtId="0" fontId="2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topLeftCell="A5" zoomScale="115" zoomScaleNormal="115" workbookViewId="0">
      <selection activeCell="D14" sqref="D14:J14"/>
    </sheetView>
  </sheetViews>
  <sheetFormatPr baseColWidth="10" defaultRowHeight="15" x14ac:dyDescent="0.2"/>
  <cols>
    <col min="1" max="1" width="9" customWidth="1"/>
    <col min="2" max="2" width="6.796875" customWidth="1"/>
    <col min="3" max="3" width="3.09765625" customWidth="1"/>
    <col min="4" max="4" width="17.69921875" customWidth="1"/>
    <col min="5" max="5" width="10.296875" customWidth="1"/>
    <col min="6" max="7" width="5.59765625" customWidth="1"/>
    <col min="8" max="8" width="5.69921875" customWidth="1"/>
    <col min="9" max="9" width="4.8984375" customWidth="1"/>
    <col min="10" max="10" width="1.6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11"/>
      <c r="B1" s="22" t="s">
        <v>43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6.7" customHeight="1" x14ac:dyDescent="0.2">
      <c r="A2" s="12" t="s">
        <v>0</v>
      </c>
      <c r="B2" s="12" t="s">
        <v>1</v>
      </c>
      <c r="C2" s="12" t="s">
        <v>2</v>
      </c>
      <c r="D2" s="12" t="s">
        <v>3</v>
      </c>
      <c r="E2" s="13"/>
      <c r="F2" s="13"/>
      <c r="G2" s="13"/>
      <c r="H2" s="13"/>
      <c r="I2" s="13"/>
      <c r="J2" s="13"/>
      <c r="K2" s="14" t="s">
        <v>4</v>
      </c>
      <c r="L2" s="14" t="s">
        <v>5</v>
      </c>
      <c r="M2" s="14" t="s">
        <v>6</v>
      </c>
    </row>
    <row r="3" spans="1:13" ht="18.75" customHeight="1" x14ac:dyDescent="0.2">
      <c r="A3" s="2" t="s">
        <v>44</v>
      </c>
      <c r="B3" s="1" t="s">
        <v>7</v>
      </c>
      <c r="C3" s="1" t="s">
        <v>8</v>
      </c>
      <c r="D3" s="23" t="s">
        <v>45</v>
      </c>
      <c r="E3" s="23"/>
      <c r="F3" s="23"/>
      <c r="G3" s="23"/>
      <c r="H3" s="23"/>
      <c r="I3" s="23"/>
      <c r="J3" s="23"/>
      <c r="K3" s="23"/>
      <c r="L3" s="23"/>
      <c r="M3" s="23"/>
    </row>
    <row r="4" spans="1:13" ht="263.25" customHeight="1" x14ac:dyDescent="0.2">
      <c r="A4" s="5"/>
      <c r="B4" s="5"/>
      <c r="C4" s="5"/>
      <c r="D4" s="20" t="s">
        <v>53</v>
      </c>
      <c r="E4" s="20"/>
      <c r="F4" s="20"/>
      <c r="G4" s="20"/>
      <c r="H4" s="20"/>
      <c r="I4" s="20"/>
      <c r="J4" s="20"/>
      <c r="K4" s="20"/>
      <c r="L4" s="20"/>
      <c r="M4" s="20"/>
    </row>
    <row r="5" spans="1:13" ht="24.4" customHeight="1" thickBot="1" x14ac:dyDescent="0.25">
      <c r="A5" s="1" t="s">
        <v>9</v>
      </c>
      <c r="B5" s="1" t="s">
        <v>16</v>
      </c>
      <c r="C5" s="1" t="s">
        <v>11</v>
      </c>
      <c r="D5" s="19" t="s">
        <v>12</v>
      </c>
      <c r="E5" s="19"/>
      <c r="F5" s="19"/>
      <c r="G5" s="19"/>
      <c r="H5" s="19"/>
      <c r="I5" s="19"/>
      <c r="J5" s="19"/>
      <c r="K5" s="3">
        <v>1.1000000000000001</v>
      </c>
      <c r="L5" s="3">
        <v>31.2</v>
      </c>
      <c r="M5" s="4">
        <f t="shared" ref="M5:M15" si="0">ROUND(K5*L5,2)</f>
        <v>34.32</v>
      </c>
    </row>
    <row r="6" spans="1:13" ht="24.4" customHeight="1" x14ac:dyDescent="0.2">
      <c r="A6" s="1" t="s">
        <v>13</v>
      </c>
      <c r="B6" s="1" t="s">
        <v>16</v>
      </c>
      <c r="C6" s="1" t="s">
        <v>14</v>
      </c>
      <c r="D6" s="19" t="s">
        <v>15</v>
      </c>
      <c r="E6" s="19"/>
      <c r="F6" s="19"/>
      <c r="G6" s="19"/>
      <c r="H6" s="19"/>
      <c r="I6" s="19"/>
      <c r="J6" s="19"/>
      <c r="K6" s="3">
        <v>1.1000000000000001</v>
      </c>
      <c r="L6" s="3">
        <v>1.4</v>
      </c>
      <c r="M6" s="4">
        <f t="shared" si="0"/>
        <v>1.54</v>
      </c>
    </row>
    <row r="7" spans="1:13" ht="24.4" customHeight="1" x14ac:dyDescent="0.2">
      <c r="A7" s="1" t="s">
        <v>19</v>
      </c>
      <c r="B7" s="1" t="s">
        <v>16</v>
      </c>
      <c r="C7" s="1" t="s">
        <v>8</v>
      </c>
      <c r="D7" s="19" t="s">
        <v>20</v>
      </c>
      <c r="E7" s="19"/>
      <c r="F7" s="19"/>
      <c r="G7" s="19"/>
      <c r="H7" s="19"/>
      <c r="I7" s="19"/>
      <c r="J7" s="19"/>
      <c r="K7" s="3">
        <v>1.1000000000000001</v>
      </c>
      <c r="L7" s="3">
        <v>6.24</v>
      </c>
      <c r="M7" s="4">
        <f>ROUND(K7*L7,2)</f>
        <v>6.86</v>
      </c>
    </row>
    <row r="8" spans="1:13" ht="39" customHeight="1" x14ac:dyDescent="0.2">
      <c r="A8" s="1">
        <v>34996</v>
      </c>
      <c r="B8" s="15" t="s">
        <v>16</v>
      </c>
      <c r="C8" s="15" t="s">
        <v>17</v>
      </c>
      <c r="D8" s="20" t="s">
        <v>18</v>
      </c>
      <c r="E8" s="20"/>
      <c r="F8" s="20"/>
      <c r="G8" s="20"/>
      <c r="H8" s="20"/>
      <c r="I8" s="20"/>
      <c r="J8" s="20"/>
      <c r="K8" s="16">
        <v>1.1000000000000001</v>
      </c>
      <c r="L8" s="16">
        <v>23.69</v>
      </c>
      <c r="M8" s="17">
        <f t="shared" si="0"/>
        <v>26.06</v>
      </c>
    </row>
    <row r="9" spans="1:13" ht="36" customHeight="1" x14ac:dyDescent="0.2">
      <c r="A9" s="15" t="s">
        <v>50</v>
      </c>
      <c r="B9" s="15" t="s">
        <v>16</v>
      </c>
      <c r="C9" s="15" t="s">
        <v>51</v>
      </c>
      <c r="D9" s="21" t="s">
        <v>52</v>
      </c>
      <c r="E9" s="21"/>
      <c r="F9" s="21"/>
      <c r="G9" s="21"/>
      <c r="H9" s="21"/>
      <c r="I9" s="21"/>
      <c r="J9" s="21"/>
      <c r="K9" s="18">
        <v>8.3000000000000001E-3</v>
      </c>
      <c r="L9" s="16">
        <v>220</v>
      </c>
      <c r="M9" s="17">
        <f t="shared" si="0"/>
        <v>1.83</v>
      </c>
    </row>
    <row r="10" spans="1:13" ht="24.4" customHeight="1" x14ac:dyDescent="0.2">
      <c r="A10" s="1" t="s">
        <v>21</v>
      </c>
      <c r="B10" s="15" t="s">
        <v>22</v>
      </c>
      <c r="C10" s="15" t="s">
        <v>23</v>
      </c>
      <c r="D10" s="20" t="s">
        <v>24</v>
      </c>
      <c r="E10" s="20"/>
      <c r="F10" s="20"/>
      <c r="G10" s="20"/>
      <c r="H10" s="20"/>
      <c r="I10" s="20"/>
      <c r="J10" s="20"/>
      <c r="K10" s="16">
        <v>0.18</v>
      </c>
      <c r="L10" s="16">
        <v>20.2</v>
      </c>
      <c r="M10" s="17">
        <f t="shared" si="0"/>
        <v>3.64</v>
      </c>
    </row>
    <row r="11" spans="1:13" ht="24.4" customHeight="1" thickBot="1" x14ac:dyDescent="0.25">
      <c r="A11" s="1" t="s">
        <v>25</v>
      </c>
      <c r="B11" s="15" t="s">
        <v>26</v>
      </c>
      <c r="C11" s="15" t="s">
        <v>27</v>
      </c>
      <c r="D11" s="20" t="s">
        <v>28</v>
      </c>
      <c r="E11" s="20"/>
      <c r="F11" s="20"/>
      <c r="G11" s="20"/>
      <c r="H11" s="20"/>
      <c r="I11" s="20"/>
      <c r="J11" s="20"/>
      <c r="K11" s="16">
        <v>0.18</v>
      </c>
      <c r="L11" s="16">
        <v>19.100000000000001</v>
      </c>
      <c r="M11" s="17">
        <f t="shared" si="0"/>
        <v>3.44</v>
      </c>
    </row>
    <row r="12" spans="1:13" ht="24.4" customHeight="1" thickBot="1" x14ac:dyDescent="0.25">
      <c r="A12" s="1" t="s">
        <v>29</v>
      </c>
      <c r="B12" s="1" t="s">
        <v>30</v>
      </c>
      <c r="C12" s="1" t="s">
        <v>31</v>
      </c>
      <c r="D12" s="19" t="s">
        <v>32</v>
      </c>
      <c r="E12" s="19"/>
      <c r="F12" s="19"/>
      <c r="G12" s="19"/>
      <c r="H12" s="19"/>
      <c r="I12" s="19"/>
      <c r="J12" s="19"/>
      <c r="K12" s="3">
        <v>0.17299999999999999</v>
      </c>
      <c r="L12" s="3">
        <v>19.93</v>
      </c>
      <c r="M12" s="4">
        <f t="shared" si="0"/>
        <v>3.45</v>
      </c>
    </row>
    <row r="13" spans="1:13" ht="24.4" customHeight="1" x14ac:dyDescent="0.2">
      <c r="A13" s="1" t="s">
        <v>33</v>
      </c>
      <c r="B13" s="1" t="s">
        <v>34</v>
      </c>
      <c r="C13" s="1" t="s">
        <v>35</v>
      </c>
      <c r="D13" s="19" t="s">
        <v>36</v>
      </c>
      <c r="E13" s="19"/>
      <c r="F13" s="19"/>
      <c r="G13" s="19"/>
      <c r="H13" s="19"/>
      <c r="I13" s="19"/>
      <c r="J13" s="19"/>
      <c r="K13" s="3">
        <v>0.17299999999999999</v>
      </c>
      <c r="L13" s="3">
        <v>18.920000000000002</v>
      </c>
      <c r="M13" s="4">
        <f t="shared" si="0"/>
        <v>3.27</v>
      </c>
    </row>
    <row r="14" spans="1:13" ht="24.4" customHeight="1" x14ac:dyDescent="0.2">
      <c r="A14" s="1" t="s">
        <v>47</v>
      </c>
      <c r="B14" s="1" t="s">
        <v>22</v>
      </c>
      <c r="C14" s="1" t="s">
        <v>23</v>
      </c>
      <c r="D14" s="19" t="s">
        <v>48</v>
      </c>
      <c r="E14" s="19"/>
      <c r="F14" s="19"/>
      <c r="G14" s="19"/>
      <c r="H14" s="19"/>
      <c r="I14" s="19"/>
      <c r="J14" s="19"/>
      <c r="K14" s="3">
        <v>0.15</v>
      </c>
      <c r="L14" s="3">
        <v>20.48</v>
      </c>
      <c r="M14" s="4">
        <f t="shared" si="0"/>
        <v>3.07</v>
      </c>
    </row>
    <row r="15" spans="1:13" ht="24.4" customHeight="1" x14ac:dyDescent="0.2">
      <c r="A15" s="1" t="s">
        <v>46</v>
      </c>
      <c r="B15" s="1" t="s">
        <v>22</v>
      </c>
      <c r="C15" s="1" t="s">
        <v>23</v>
      </c>
      <c r="D15" s="19" t="s">
        <v>49</v>
      </c>
      <c r="E15" s="19"/>
      <c r="F15" s="19"/>
      <c r="G15" s="19"/>
      <c r="H15" s="19"/>
      <c r="I15" s="19"/>
      <c r="J15" s="19"/>
      <c r="K15" s="3">
        <v>0.15</v>
      </c>
      <c r="L15" s="3">
        <v>18.920000000000002</v>
      </c>
      <c r="M15" s="4">
        <f t="shared" si="0"/>
        <v>2.84</v>
      </c>
    </row>
    <row r="16" spans="1:13" ht="15.2" customHeight="1" x14ac:dyDescent="0.2">
      <c r="A16" s="1" t="s">
        <v>37</v>
      </c>
      <c r="B16" s="1" t="s">
        <v>10</v>
      </c>
      <c r="C16" s="1" t="s">
        <v>38</v>
      </c>
      <c r="D16" s="19" t="s">
        <v>42</v>
      </c>
      <c r="E16" s="19"/>
      <c r="F16" s="19"/>
      <c r="G16" s="19"/>
      <c r="H16" s="19"/>
      <c r="I16" s="19"/>
      <c r="J16" s="19"/>
      <c r="K16" s="3">
        <v>2</v>
      </c>
      <c r="L16" s="3">
        <f>SUM(M5:M15)</f>
        <v>90.32</v>
      </c>
      <c r="M16" s="4">
        <f>ROUND((K16*L16)/100,2)</f>
        <v>1.81</v>
      </c>
    </row>
    <row r="17" spans="1:13" ht="15.2" customHeight="1" x14ac:dyDescent="0.2">
      <c r="A17" s="1" t="s">
        <v>37</v>
      </c>
      <c r="B17" s="1" t="s">
        <v>10</v>
      </c>
      <c r="C17" s="1" t="s">
        <v>39</v>
      </c>
      <c r="D17" s="19" t="s">
        <v>41</v>
      </c>
      <c r="E17" s="19"/>
      <c r="F17" s="19"/>
      <c r="G17" s="19"/>
      <c r="H17" s="19"/>
      <c r="I17" s="19"/>
      <c r="J17" s="19"/>
      <c r="K17" s="3">
        <v>10</v>
      </c>
      <c r="L17" s="3">
        <f>SUM(M5:M16)</f>
        <v>92.13</v>
      </c>
      <c r="M17" s="4">
        <f>ROUND((K17*L17)/100,2)</f>
        <v>9.2100000000000009</v>
      </c>
    </row>
    <row r="18" spans="1:13" ht="15.2" customHeight="1" x14ac:dyDescent="0.2">
      <c r="A18" s="1" t="s">
        <v>37</v>
      </c>
      <c r="B18" s="1" t="s">
        <v>10</v>
      </c>
      <c r="C18" s="1" t="s">
        <v>37</v>
      </c>
      <c r="D18" s="19" t="s">
        <v>40</v>
      </c>
      <c r="E18" s="19"/>
      <c r="F18" s="19"/>
      <c r="G18" s="19"/>
      <c r="H18" s="19"/>
      <c r="I18" s="19"/>
      <c r="J18" s="19"/>
      <c r="K18" s="3">
        <v>3</v>
      </c>
      <c r="L18" s="3">
        <f>SUM(M5:M17)</f>
        <v>101.34</v>
      </c>
      <c r="M18" s="4">
        <f>(3/100)*L18</f>
        <v>3.0402</v>
      </c>
    </row>
    <row r="19" spans="1:13" ht="15.4" customHeight="1" x14ac:dyDescent="0.2">
      <c r="A19" s="6"/>
      <c r="B19" s="6"/>
      <c r="C19" s="6"/>
      <c r="D19" s="7" t="s">
        <v>44</v>
      </c>
      <c r="E19" s="8"/>
      <c r="F19" s="8"/>
      <c r="G19" s="8"/>
      <c r="H19" s="8"/>
      <c r="I19" s="8"/>
      <c r="J19" s="8"/>
      <c r="K19" s="9"/>
      <c r="L19" s="10"/>
      <c r="M19" s="10">
        <f>SUM(M5:M18)</f>
        <v>104.3802</v>
      </c>
    </row>
  </sheetData>
  <mergeCells count="17">
    <mergeCell ref="D4:M4"/>
    <mergeCell ref="D5:J5"/>
    <mergeCell ref="D6:J6"/>
    <mergeCell ref="B1:M1"/>
    <mergeCell ref="D3:M3"/>
    <mergeCell ref="D8:J8"/>
    <mergeCell ref="D10:J10"/>
    <mergeCell ref="D11:J11"/>
    <mergeCell ref="D7:J7"/>
    <mergeCell ref="D9:J9"/>
    <mergeCell ref="D12:J12"/>
    <mergeCell ref="D13:J13"/>
    <mergeCell ref="D16:J16"/>
    <mergeCell ref="D17:J17"/>
    <mergeCell ref="D18:J18"/>
    <mergeCell ref="D14:J14"/>
    <mergeCell ref="D15:J15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cp:lastPrinted>2021-02-08T09:11:06Z</cp:lastPrinted>
  <dcterms:modified xsi:type="dcterms:W3CDTF">2022-01-26T12:07:58Z</dcterms:modified>
</cp:coreProperties>
</file>