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3"/>
  <workbookPr defaultThemeVersion="124226"/>
  <mc:AlternateContent xmlns:mc="http://schemas.openxmlformats.org/markup-compatibility/2006">
    <mc:Choice Requires="x15">
      <x15ac:absPath xmlns:x15ac="http://schemas.microsoft.com/office/spreadsheetml/2010/11/ac" url="O:\Dpto Prescripcion\2022\2022_SISTEMAS IMPER\1.1.3 PROTECCIÓN CONTRA EL RADÓN\R\MUROS\3. M_RAD_AD_E\"/>
    </mc:Choice>
  </mc:AlternateContent>
  <xr:revisionPtr revIDLastSave="0" documentId="13_ncr:1_{93D8679C-46A9-49C5-AA87-AA4C18E290AA}" xr6:coauthVersionLast="36" xr6:coauthVersionMax="36" xr10:uidLastSave="{00000000-0000-0000-0000-000000000000}"/>
  <bookViews>
    <workbookView xWindow="240" yWindow="45" windowWidth="18855" windowHeight="6720" xr2:uid="{00000000-000D-0000-FFFF-FFFF00000000}"/>
  </bookViews>
  <sheets>
    <sheet name="Hoja 1" sheetId="1" r:id="rId1"/>
  </sheets>
  <calcPr calcId="191029"/>
</workbook>
</file>

<file path=xl/calcChain.xml><?xml version="1.0" encoding="utf-8"?>
<calcChain xmlns="http://schemas.openxmlformats.org/spreadsheetml/2006/main">
  <c r="M12" i="1" l="1"/>
  <c r="M11" i="1"/>
  <c r="M10" i="1"/>
  <c r="M9" i="1"/>
  <c r="L8" i="1" l="1"/>
  <c r="M8" i="1" s="1"/>
  <c r="M7" i="1"/>
  <c r="M6" i="1" l="1"/>
  <c r="L13" i="1" s="1"/>
  <c r="M5" i="1"/>
  <c r="M13" i="1" l="1"/>
  <c r="L14" i="1" l="1"/>
  <c r="M14" i="1" s="1"/>
  <c r="L15" i="1" s="1"/>
  <c r="M15" i="1" s="1"/>
  <c r="M16" i="1" s="1"/>
</calcChain>
</file>

<file path=xl/sharedStrings.xml><?xml version="1.0" encoding="utf-8"?>
<sst xmlns="http://schemas.openxmlformats.org/spreadsheetml/2006/main" count="56" uniqueCount="41">
  <si>
    <t>Código</t>
  </si>
  <si>
    <t>Tipo</t>
  </si>
  <si>
    <t>Ud</t>
  </si>
  <si>
    <t>Resumen</t>
  </si>
  <si>
    <t>Cantidad</t>
  </si>
  <si>
    <t>Precio (€)</t>
  </si>
  <si>
    <t>Importe (€)</t>
  </si>
  <si>
    <t>Partida</t>
  </si>
  <si>
    <t>m²</t>
  </si>
  <si>
    <t>Material</t>
  </si>
  <si>
    <t>kg</t>
  </si>
  <si>
    <t>Emulsión asfáltica aniónica con cargas tipo EB SUPERMUL, "CHOVA", según UNE 104231.</t>
  </si>
  <si>
    <t>Material</t>
  </si>
  <si>
    <t>m²</t>
  </si>
  <si>
    <t>Mano de obra</t>
  </si>
  <si>
    <t>h</t>
  </si>
  <si>
    <t>Mano de obra</t>
  </si>
  <si>
    <t>h</t>
  </si>
  <si>
    <t>%</t>
  </si>
  <si>
    <t>%</t>
  </si>
  <si>
    <t>Lámina drenante nodular de polietileno de alta densidad (PEAD/HDPE), ChovADREN DD "CHOVA", con nódulos de 8 mm de altura, con geotextil de polipropileno incorporado, resistencia a la compresión 150 kN/m² según UNE-EN ISO 604 y capacidad de drenaje 4,6 l/(s·m).</t>
  </si>
  <si>
    <t>m</t>
  </si>
  <si>
    <t>Oficial 1ª aplicador de láminas drenantes</t>
  </si>
  <si>
    <t>Ayudante aplicador de láminas drenantes</t>
  </si>
  <si>
    <t>Costes indirectos</t>
  </si>
  <si>
    <t>Puntos singulares</t>
  </si>
  <si>
    <t>SISTEMA</t>
  </si>
  <si>
    <t>Sin clasificar</t>
  </si>
  <si>
    <t>AAI</t>
  </si>
  <si>
    <t>ABI</t>
  </si>
  <si>
    <t>AAT</t>
  </si>
  <si>
    <t>ABT</t>
  </si>
  <si>
    <t>55025E</t>
  </si>
  <si>
    <t>Costes directos complementarios / Medios auxiliares</t>
  </si>
  <si>
    <t>Ayudante aplicador de láminas impermeabilizantes</t>
  </si>
  <si>
    <t>Oficial 1ª aplicador de láminas impermeabilizantes</t>
  </si>
  <si>
    <t>Perfil de remate</t>
  </si>
  <si>
    <t>Lámina de 1m x 20 m y 1,5 kg/m2 de betún autoadhesivo elastomérico (SBS), sin armadura, acabado interior plástico siliconado retirable y acabado exterior con hoja metálica de complejo de aluminio y film de poliéster (complejo alupol, AL+PET). Color aluminio natural. POLITABER AUTOADHESIVA ANTI RADÓN "CHOVA"</t>
  </si>
  <si>
    <t>PROTECCIÓN FRENTE AL GAS RADÓN - MUROS POR EL EXTERIOR. M_RAD_AD_E</t>
  </si>
  <si>
    <t>M_RAD_AD_E</t>
  </si>
  <si>
    <t xml:space="preserve">Barrera de protección frente al radón de muro de hormigón en contacto con el terreno, por su cara exterior, para municipio de zona I  y zona II, con lámina POLITABER AUTOADHESIVA ANTI RADÓN "CHOVA" de 1,5 kg/m2 de betún autoadhesivo elastomérico (SBS), sin armadura, acabado interior plástico siliconado retirable y acabado exterior con hoja metálica de complejo de aluminio y film de poliéster (complejo alupol, AL+PET), previa imprimación con emulsión asfáltica aniónica con cargas tipo EB SUPERMUL, "CHOVA" (rendimiento: 0,35 kg/m²); protección de la barrera contra radón con lámina drenante y filtrante de estructura nodular de polietileno de alta densidad (PEAD/HDPE), ChovADREN DD "CHOVA", con nódulos de 8 mm de altura, con geotextil de polipropileno incorporado; colocada con solapes, con el geotextil hacia el terreno, fijado con clavos y sujeta en coronación con perfil metálico de remate superior. Colocación de barrera hasta un mínimo de 20cm por encima de la rasante exterior. Incluso p.p de refuerzos de lámina en encuentro con zapata, encuentro de muros con fachada o cubierta enterrada, elementos salientes, incluso piezas prefabricadas, etc. Productos con Marcado CE y detalles según DB HS6 del CTE.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</si>
</sst>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2"/>
      <color rgb="FF000000"/>
      <name val="Verdana"/>
      <family val="2"/>
    </font>
    <font>
      <b/>
      <sz val="9.9499999999999993"/>
      <color rgb="FF000000"/>
      <name val="Arial"/>
      <family val="2"/>
    </font>
    <font>
      <sz val="8"/>
      <color rgb="FF000000"/>
      <name val="Arial"/>
      <family val="2"/>
    </font>
    <font>
      <b/>
      <sz val="9"/>
      <color rgb="FF000000"/>
      <name val="Arial"/>
      <family val="2"/>
    </font>
    <font>
      <b/>
      <sz val="8"/>
      <color rgb="FF000000"/>
      <name val="Arial"/>
      <family val="2"/>
    </font>
    <font>
      <sz val="8"/>
      <name val="Arial"/>
      <family val="2"/>
    </font>
  </fonts>
  <fills count="4">
    <fill>
      <patternFill patternType="none"/>
    </fill>
    <fill>
      <patternFill patternType="gray125"/>
    </fill>
    <fill>
      <patternFill patternType="solid">
        <fgColor theme="3" tint="0.79998168889431442"/>
        <bgColor indexed="64"/>
      </patternFill>
    </fill>
    <fill>
      <patternFill patternType="solid">
        <fgColor theme="3" tint="0.39997558519241921"/>
        <bgColor indexed="64"/>
      </patternFill>
    </fill>
  </fills>
  <borders count="3">
    <border>
      <left/>
      <right/>
      <top/>
      <bottom/>
      <diagonal/>
    </border>
    <border>
      <left/>
      <right/>
      <top/>
      <bottom style="thin">
        <color rgb="FF000000"/>
      </bottom>
      <diagonal/>
    </border>
    <border>
      <left/>
      <right/>
      <top style="thin">
        <color rgb="FF000000"/>
      </top>
      <bottom/>
      <diagonal/>
    </border>
  </borders>
  <cellStyleXfs count="1">
    <xf numFmtId="0" fontId="0" fillId="0" borderId="0"/>
  </cellStyleXfs>
  <cellXfs count="22">
    <xf numFmtId="0" fontId="0" fillId="0" borderId="0" xfId="0" applyFont="1" applyAlignment="1">
      <alignment horizontal="left" vertical="center"/>
    </xf>
    <xf numFmtId="0" fontId="2" fillId="0" borderId="0" xfId="0" applyFont="1" applyAlignment="1">
      <alignment horizontal="left" vertical="top" wrapText="1"/>
    </xf>
    <xf numFmtId="0" fontId="4" fillId="0" borderId="0" xfId="0" applyFont="1" applyAlignment="1">
      <alignment horizontal="lef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1" xfId="0" applyFont="1" applyBorder="1" applyAlignment="1">
      <alignment horizontal="center" vertical="center" wrapText="1"/>
    </xf>
    <xf numFmtId="0" fontId="0" fillId="2" borderId="0" xfId="0" applyFont="1" applyFill="1" applyAlignment="1">
      <alignment horizontal="left" vertical="center"/>
    </xf>
    <xf numFmtId="0" fontId="1" fillId="2" borderId="0" xfId="0" applyFont="1" applyFill="1" applyAlignment="1">
      <alignment vertical="top" wrapText="1"/>
    </xf>
    <xf numFmtId="0" fontId="1" fillId="2" borderId="0" xfId="0" applyFont="1" applyFill="1" applyAlignment="1">
      <alignment horizontal="right" vertical="top" wrapText="1"/>
    </xf>
    <xf numFmtId="0" fontId="3" fillId="2" borderId="1" xfId="0" applyFont="1" applyFill="1" applyBorder="1" applyAlignment="1">
      <alignment horizontal="left" vertical="top" wrapText="1"/>
    </xf>
    <xf numFmtId="0" fontId="0" fillId="2" borderId="1" xfId="0" applyFont="1" applyFill="1" applyBorder="1" applyAlignment="1">
      <alignment horizontal="left" vertical="top" wrapText="1"/>
    </xf>
    <xf numFmtId="0" fontId="3" fillId="2" borderId="1" xfId="0" applyFont="1" applyFill="1" applyBorder="1" applyAlignment="1">
      <alignment horizontal="right" vertical="top" wrapText="1"/>
    </xf>
    <xf numFmtId="0" fontId="4" fillId="3" borderId="1" xfId="0" applyFont="1" applyFill="1" applyBorder="1" applyAlignment="1">
      <alignment horizontal="left" vertical="top" wrapText="1"/>
    </xf>
    <xf numFmtId="0" fontId="0" fillId="3" borderId="1" xfId="0" applyFont="1" applyFill="1" applyBorder="1" applyAlignment="1">
      <alignment horizontal="center" vertical="center" wrapText="1"/>
    </xf>
    <xf numFmtId="164" fontId="4" fillId="3" borderId="1" xfId="0" applyNumberFormat="1" applyFont="1" applyFill="1" applyBorder="1" applyAlignment="1">
      <alignment horizontal="right" vertical="top" wrapText="1"/>
    </xf>
    <xf numFmtId="4" fontId="4" fillId="3" borderId="1" xfId="0" applyNumberFormat="1" applyFont="1" applyFill="1" applyBorder="1" applyAlignment="1">
      <alignment horizontal="right" vertical="top" wrapText="1"/>
    </xf>
    <xf numFmtId="164" fontId="5" fillId="0" borderId="0" xfId="0" applyNumberFormat="1" applyFont="1" applyFill="1" applyAlignment="1">
      <alignment horizontal="right" vertical="top" wrapText="1"/>
    </xf>
    <xf numFmtId="4" fontId="5" fillId="0" borderId="0" xfId="0" applyNumberFormat="1" applyFont="1" applyFill="1" applyAlignment="1">
      <alignment horizontal="right" vertical="top" wrapText="1"/>
    </xf>
    <xf numFmtId="0" fontId="3" fillId="0" borderId="0" xfId="0" applyFont="1" applyFill="1" applyBorder="1" applyAlignment="1">
      <alignment horizontal="right" vertical="top" wrapText="1"/>
    </xf>
    <xf numFmtId="0" fontId="3" fillId="0" borderId="2" xfId="0"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justify"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6"/>
  <sheetViews>
    <sheetView tabSelected="1" workbookViewId="0">
      <selection activeCell="E21" sqref="E21"/>
    </sheetView>
  </sheetViews>
  <sheetFormatPr baseColWidth="10" defaultRowHeight="15" x14ac:dyDescent="0.2"/>
  <cols>
    <col min="1" max="1" width="7.3984375" customWidth="1"/>
    <col min="2" max="2" width="6.8984375" bestFit="1" customWidth="1"/>
    <col min="3" max="3" width="3.09765625" customWidth="1"/>
    <col min="4" max="4" width="17.69921875" customWidth="1"/>
    <col min="5" max="5" width="10.296875" customWidth="1"/>
    <col min="6" max="6" width="6.5" bestFit="1" customWidth="1"/>
    <col min="7" max="7" width="8.09765625" bestFit="1" customWidth="1"/>
    <col min="8" max="8" width="6.796875" bestFit="1" customWidth="1"/>
    <col min="9" max="9" width="4.8984375" customWidth="1"/>
    <col min="10" max="10" width="6.19921875" customWidth="1"/>
    <col min="11" max="11" width="8.19921875" customWidth="1"/>
    <col min="12" max="12" width="8.09765625" customWidth="1"/>
    <col min="13" max="13" width="7.5" customWidth="1"/>
  </cols>
  <sheetData>
    <row r="1" spans="1:13" ht="17.850000000000001" customHeight="1" x14ac:dyDescent="0.2">
      <c r="A1" s="6"/>
      <c r="B1" s="6"/>
      <c r="C1" s="7"/>
      <c r="D1" s="7"/>
      <c r="E1" s="7"/>
      <c r="F1" s="8" t="s">
        <v>26</v>
      </c>
      <c r="G1" s="7" t="s">
        <v>39</v>
      </c>
      <c r="H1" s="7"/>
      <c r="I1" s="7"/>
      <c r="J1" s="7"/>
      <c r="K1" s="7"/>
      <c r="L1" s="7"/>
      <c r="M1" s="7"/>
    </row>
    <row r="2" spans="1:13" ht="16.7" customHeight="1" x14ac:dyDescent="0.2">
      <c r="A2" s="9" t="s">
        <v>0</v>
      </c>
      <c r="B2" s="9" t="s">
        <v>1</v>
      </c>
      <c r="C2" s="9" t="s">
        <v>2</v>
      </c>
      <c r="D2" s="9" t="s">
        <v>3</v>
      </c>
      <c r="E2" s="10"/>
      <c r="F2" s="10"/>
      <c r="G2" s="10"/>
      <c r="H2" s="10"/>
      <c r="I2" s="10"/>
      <c r="J2" s="10"/>
      <c r="K2" s="11" t="s">
        <v>4</v>
      </c>
      <c r="L2" s="11" t="s">
        <v>5</v>
      </c>
      <c r="M2" s="11" t="s">
        <v>6</v>
      </c>
    </row>
    <row r="3" spans="1:13" ht="16.7" customHeight="1" x14ac:dyDescent="0.2">
      <c r="A3" s="2" t="s">
        <v>39</v>
      </c>
      <c r="B3" s="1" t="s">
        <v>7</v>
      </c>
      <c r="C3" s="1" t="s">
        <v>8</v>
      </c>
      <c r="D3" s="19" t="s">
        <v>38</v>
      </c>
      <c r="E3" s="19"/>
      <c r="F3" s="19"/>
      <c r="G3" s="19"/>
      <c r="H3" s="19"/>
      <c r="I3" s="19"/>
      <c r="J3" s="19"/>
      <c r="K3" s="18"/>
      <c r="L3" s="18"/>
      <c r="M3" s="18"/>
    </row>
    <row r="4" spans="1:13" ht="100.5" customHeight="1" x14ac:dyDescent="0.2">
      <c r="A4" s="2"/>
      <c r="B4" s="1"/>
      <c r="C4" s="1"/>
      <c r="D4" s="20" t="s">
        <v>40</v>
      </c>
      <c r="E4" s="20"/>
      <c r="F4" s="20"/>
      <c r="G4" s="20"/>
      <c r="H4" s="20"/>
      <c r="I4" s="20"/>
      <c r="J4" s="20"/>
      <c r="K4" s="20"/>
      <c r="L4" s="20"/>
      <c r="M4" s="20"/>
    </row>
    <row r="5" spans="1:13" ht="15.2" customHeight="1" x14ac:dyDescent="0.2">
      <c r="A5" s="1" t="s">
        <v>32</v>
      </c>
      <c r="B5" s="1" t="s">
        <v>9</v>
      </c>
      <c r="C5" s="1" t="s">
        <v>10</v>
      </c>
      <c r="D5" s="21" t="s">
        <v>11</v>
      </c>
      <c r="E5" s="21"/>
      <c r="F5" s="21"/>
      <c r="G5" s="21"/>
      <c r="H5" s="21"/>
      <c r="I5" s="21"/>
      <c r="J5" s="21"/>
      <c r="K5" s="3">
        <v>0.3</v>
      </c>
      <c r="L5" s="3">
        <v>1.79</v>
      </c>
      <c r="M5" s="4">
        <f t="shared" ref="M5:M6" si="0">ROUND(K5*L5,2)</f>
        <v>0.54</v>
      </c>
    </row>
    <row r="6" spans="1:13" ht="36.75" customHeight="1" x14ac:dyDescent="0.2">
      <c r="A6" s="1">
        <v>60079</v>
      </c>
      <c r="B6" s="1" t="s">
        <v>12</v>
      </c>
      <c r="C6" s="1" t="s">
        <v>13</v>
      </c>
      <c r="D6" s="21" t="s">
        <v>37</v>
      </c>
      <c r="E6" s="21"/>
      <c r="F6" s="21"/>
      <c r="G6" s="21"/>
      <c r="H6" s="21"/>
      <c r="I6" s="21"/>
      <c r="J6" s="21"/>
      <c r="K6" s="3">
        <v>1.1000000000000001</v>
      </c>
      <c r="L6" s="3">
        <v>6</v>
      </c>
      <c r="M6" s="4">
        <f t="shared" si="0"/>
        <v>6.6</v>
      </c>
    </row>
    <row r="7" spans="1:13" ht="40.5" customHeight="1" x14ac:dyDescent="0.2">
      <c r="A7" s="1">
        <v>83175</v>
      </c>
      <c r="B7" s="1" t="s">
        <v>9</v>
      </c>
      <c r="C7" s="1" t="s">
        <v>8</v>
      </c>
      <c r="D7" s="21" t="s">
        <v>20</v>
      </c>
      <c r="E7" s="21"/>
      <c r="F7" s="21"/>
      <c r="G7" s="21"/>
      <c r="H7" s="21"/>
      <c r="I7" s="21"/>
      <c r="J7" s="21"/>
      <c r="K7" s="3">
        <v>1.1000000000000001</v>
      </c>
      <c r="L7" s="3">
        <v>3.76</v>
      </c>
      <c r="M7" s="4">
        <f>ROUND(K7*L7,2)</f>
        <v>4.1399999999999997</v>
      </c>
    </row>
    <row r="8" spans="1:13" ht="15.2" customHeight="1" x14ac:dyDescent="0.2">
      <c r="A8" s="1">
        <v>38070</v>
      </c>
      <c r="B8" s="1" t="s">
        <v>9</v>
      </c>
      <c r="C8" s="1" t="s">
        <v>21</v>
      </c>
      <c r="D8" s="21" t="s">
        <v>36</v>
      </c>
      <c r="E8" s="21"/>
      <c r="F8" s="21"/>
      <c r="G8" s="21"/>
      <c r="H8" s="21"/>
      <c r="I8" s="21"/>
      <c r="J8" s="21"/>
      <c r="K8" s="3">
        <v>0.3</v>
      </c>
      <c r="L8" s="3">
        <f>ROUND(1.87,3)</f>
        <v>1.87</v>
      </c>
      <c r="M8" s="4">
        <f>ROUND(K8*L8,2)</f>
        <v>0.56000000000000005</v>
      </c>
    </row>
    <row r="9" spans="1:13" ht="24.4" customHeight="1" x14ac:dyDescent="0.2">
      <c r="A9" s="1" t="s">
        <v>28</v>
      </c>
      <c r="B9" s="1" t="s">
        <v>14</v>
      </c>
      <c r="C9" s="1" t="s">
        <v>15</v>
      </c>
      <c r="D9" s="21" t="s">
        <v>35</v>
      </c>
      <c r="E9" s="21"/>
      <c r="F9" s="21"/>
      <c r="G9" s="21"/>
      <c r="H9" s="21"/>
      <c r="I9" s="21"/>
      <c r="J9" s="21"/>
      <c r="K9" s="16">
        <v>0.23200000000000001</v>
      </c>
      <c r="L9" s="16">
        <v>19.93</v>
      </c>
      <c r="M9" s="17">
        <f t="shared" ref="M9:M12" si="1">ROUND(K9*L9,2)</f>
        <v>4.62</v>
      </c>
    </row>
    <row r="10" spans="1:13" ht="24.4" customHeight="1" x14ac:dyDescent="0.2">
      <c r="A10" s="1" t="s">
        <v>29</v>
      </c>
      <c r="B10" s="1" t="s">
        <v>16</v>
      </c>
      <c r="C10" s="1" t="s">
        <v>17</v>
      </c>
      <c r="D10" s="21" t="s">
        <v>34</v>
      </c>
      <c r="E10" s="21"/>
      <c r="F10" s="21"/>
      <c r="G10" s="21"/>
      <c r="H10" s="21"/>
      <c r="I10" s="21"/>
      <c r="J10" s="21"/>
      <c r="K10" s="16">
        <v>0.23200000000000001</v>
      </c>
      <c r="L10" s="16">
        <v>18.920000000000002</v>
      </c>
      <c r="M10" s="17">
        <f t="shared" si="1"/>
        <v>4.3899999999999997</v>
      </c>
    </row>
    <row r="11" spans="1:13" ht="24.4" customHeight="1" x14ac:dyDescent="0.2">
      <c r="A11" s="1" t="s">
        <v>30</v>
      </c>
      <c r="B11" s="1" t="s">
        <v>14</v>
      </c>
      <c r="C11" s="1" t="s">
        <v>15</v>
      </c>
      <c r="D11" s="21" t="s">
        <v>22</v>
      </c>
      <c r="E11" s="21"/>
      <c r="F11" s="21"/>
      <c r="G11" s="21"/>
      <c r="H11" s="21"/>
      <c r="I11" s="21"/>
      <c r="J11" s="21"/>
      <c r="K11" s="16">
        <v>5.5E-2</v>
      </c>
      <c r="L11" s="16">
        <v>20.48</v>
      </c>
      <c r="M11" s="17">
        <f t="shared" si="1"/>
        <v>1.1299999999999999</v>
      </c>
    </row>
    <row r="12" spans="1:13" ht="24.4" customHeight="1" x14ac:dyDescent="0.2">
      <c r="A12" s="1" t="s">
        <v>31</v>
      </c>
      <c r="B12" s="1" t="s">
        <v>14</v>
      </c>
      <c r="C12" s="1" t="s">
        <v>15</v>
      </c>
      <c r="D12" s="21" t="s">
        <v>23</v>
      </c>
      <c r="E12" s="21"/>
      <c r="F12" s="21"/>
      <c r="G12" s="21"/>
      <c r="H12" s="21"/>
      <c r="I12" s="21"/>
      <c r="J12" s="21"/>
      <c r="K12" s="16">
        <v>5.5E-2</v>
      </c>
      <c r="L12" s="16">
        <v>18.920000000000002</v>
      </c>
      <c r="M12" s="17">
        <f t="shared" si="1"/>
        <v>1.04</v>
      </c>
    </row>
    <row r="13" spans="1:13" ht="15.2" customHeight="1" x14ac:dyDescent="0.2">
      <c r="A13" s="1" t="s">
        <v>18</v>
      </c>
      <c r="B13" s="1" t="s">
        <v>27</v>
      </c>
      <c r="C13" s="1" t="s">
        <v>19</v>
      </c>
      <c r="D13" s="21" t="s">
        <v>33</v>
      </c>
      <c r="E13" s="21"/>
      <c r="F13" s="21"/>
      <c r="G13" s="21"/>
      <c r="H13" s="21"/>
      <c r="I13" s="21"/>
      <c r="J13" s="21"/>
      <c r="K13" s="3">
        <v>2</v>
      </c>
      <c r="L13" s="3">
        <f>SUM(M5:M12)</f>
        <v>23.02</v>
      </c>
      <c r="M13" s="4">
        <f>ROUND((K13*L13)/100,2)</f>
        <v>0.46</v>
      </c>
    </row>
    <row r="14" spans="1:13" ht="15.2" customHeight="1" x14ac:dyDescent="0.2">
      <c r="A14" s="1" t="s">
        <v>18</v>
      </c>
      <c r="B14" s="1" t="s">
        <v>27</v>
      </c>
      <c r="C14" s="1" t="s">
        <v>18</v>
      </c>
      <c r="D14" s="20" t="s">
        <v>25</v>
      </c>
      <c r="E14" s="20"/>
      <c r="F14" s="20"/>
      <c r="G14" s="20"/>
      <c r="H14" s="20"/>
      <c r="I14" s="20"/>
      <c r="J14" s="20"/>
      <c r="K14" s="3">
        <v>5</v>
      </c>
      <c r="L14" s="3">
        <f>SUM(M5:M13)</f>
        <v>23.48</v>
      </c>
      <c r="M14" s="4">
        <f>ROUND((K14*L14)/100,2)</f>
        <v>1.17</v>
      </c>
    </row>
    <row r="15" spans="1:13" ht="15.2" customHeight="1" x14ac:dyDescent="0.2">
      <c r="A15" s="1" t="s">
        <v>18</v>
      </c>
      <c r="B15" s="1" t="s">
        <v>27</v>
      </c>
      <c r="C15" s="1" t="s">
        <v>18</v>
      </c>
      <c r="D15" s="20" t="s">
        <v>24</v>
      </c>
      <c r="E15" s="20"/>
      <c r="F15" s="20"/>
      <c r="G15" s="20"/>
      <c r="H15" s="20"/>
      <c r="I15" s="20"/>
      <c r="J15" s="20"/>
      <c r="K15" s="3">
        <v>3</v>
      </c>
      <c r="L15" s="3">
        <f>SUM(M5:M14)</f>
        <v>24.65</v>
      </c>
      <c r="M15" s="4">
        <f>(K15/100)*L15</f>
        <v>0.73949999999999994</v>
      </c>
    </row>
    <row r="16" spans="1:13" ht="15.4" customHeight="1" x14ac:dyDescent="0.2">
      <c r="A16" s="5"/>
      <c r="B16" s="5"/>
      <c r="C16" s="5"/>
      <c r="D16" s="12" t="s">
        <v>39</v>
      </c>
      <c r="E16" s="13"/>
      <c r="F16" s="13"/>
      <c r="G16" s="13"/>
      <c r="H16" s="13"/>
      <c r="I16" s="13"/>
      <c r="J16" s="13"/>
      <c r="K16" s="14"/>
      <c r="L16" s="15"/>
      <c r="M16" s="15">
        <f>SUM(M5:M15)</f>
        <v>25.389499999999998</v>
      </c>
    </row>
  </sheetData>
  <mergeCells count="13">
    <mergeCell ref="D14:J14"/>
    <mergeCell ref="D15:J15"/>
    <mergeCell ref="D13:J13"/>
    <mergeCell ref="D12:J12"/>
    <mergeCell ref="D7:J7"/>
    <mergeCell ref="D8:J8"/>
    <mergeCell ref="D3:J3"/>
    <mergeCell ref="D4:M4"/>
    <mergeCell ref="D5:J5"/>
    <mergeCell ref="D6:J6"/>
    <mergeCell ref="D11:J11"/>
    <mergeCell ref="D9:J9"/>
    <mergeCell ref="D10:J10"/>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Eloy Perez</dc:creator>
  <cp:lastModifiedBy>Neus Sifres Pelegero</cp:lastModifiedBy>
  <dcterms:created xsi:type="dcterms:W3CDTF">2020-11-02T08:13:40Z</dcterms:created>
  <dcterms:modified xsi:type="dcterms:W3CDTF">2023-01-13T08:10:38Z</dcterms:modified>
</cp:coreProperties>
</file>