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pto Prescripcion\2022\2022_BC3 ACÚSTICA\DIVISORIAS\D04\"/>
    </mc:Choice>
  </mc:AlternateContent>
  <bookViews>
    <workbookView xWindow="240" yWindow="45" windowWidth="18855" windowHeight="11985"/>
  </bookViews>
  <sheets>
    <sheet name="Hoja 1" sheetId="1" r:id="rId1"/>
  </sheets>
  <calcPr calcId="152511"/>
</workbook>
</file>

<file path=xl/calcChain.xml><?xml version="1.0" encoding="utf-8"?>
<calcChain xmlns="http://schemas.openxmlformats.org/spreadsheetml/2006/main">
  <c r="M18" i="1" l="1"/>
  <c r="M17" i="1"/>
  <c r="M16" i="1"/>
  <c r="M15" i="1"/>
  <c r="M14" i="1"/>
  <c r="L13" i="1"/>
  <c r="M13" i="1" s="1"/>
  <c r="M12" i="1"/>
  <c r="M11" i="1"/>
  <c r="L10" i="1"/>
  <c r="M10" i="1" s="1"/>
  <c r="L9" i="1"/>
  <c r="M9" i="1" s="1"/>
  <c r="L8" i="1"/>
  <c r="M8" i="1" s="1"/>
  <c r="L7" i="1"/>
  <c r="M7" i="1" s="1"/>
  <c r="L6" i="1"/>
  <c r="M6" i="1" s="1"/>
  <c r="L5" i="1"/>
  <c r="M5" i="1" s="1"/>
  <c r="L19" i="1" l="1"/>
  <c r="M19" i="1" s="1"/>
  <c r="L20" i="1" s="1"/>
  <c r="M20" i="1" s="1"/>
  <c r="M21" i="1" l="1"/>
</calcChain>
</file>

<file path=xl/sharedStrings.xml><?xml version="1.0" encoding="utf-8"?>
<sst xmlns="http://schemas.openxmlformats.org/spreadsheetml/2006/main" count="78" uniqueCount="70">
  <si>
    <t>Código</t>
  </si>
  <si>
    <t>Tipo</t>
  </si>
  <si>
    <t>Ud</t>
  </si>
  <si>
    <t>Resumen</t>
  </si>
  <si>
    <t>Cantidad</t>
  </si>
  <si>
    <t>Precio (€)</t>
  </si>
  <si>
    <t>Importe (€)</t>
  </si>
  <si>
    <t>D04</t>
  </si>
  <si>
    <t>Partida</t>
  </si>
  <si>
    <t>m²</t>
  </si>
  <si>
    <t>mt12psg070c</t>
  </si>
  <si>
    <t>Material</t>
  </si>
  <si>
    <t>m</t>
  </si>
  <si>
    <t>Canal raíl de perfil galvanizado para entramados de fijación de placas de yeso de ancho 48 mm, según UNE-EN 14195.</t>
  </si>
  <si>
    <t>mt12psg060c</t>
  </si>
  <si>
    <t>Material</t>
  </si>
  <si>
    <t>m</t>
  </si>
  <si>
    <t>Montante de perfil de acero galvanizado de 48 mm de anchura, según UNE-EN 14195.</t>
  </si>
  <si>
    <t>mt12psg010b</t>
  </si>
  <si>
    <t>Material</t>
  </si>
  <si>
    <t>m²</t>
  </si>
  <si>
    <t>Placa de yeso laminado A / UNE-EN 520 - 1200 / longitud / 15 / borde afinado.</t>
  </si>
  <si>
    <t>mt12psg081b</t>
  </si>
  <si>
    <t>Material</t>
  </si>
  <si>
    <t>Ud</t>
  </si>
  <si>
    <t>Tornillo autoperforante 3,5x25 mm.</t>
  </si>
  <si>
    <t>mt12psg035a</t>
  </si>
  <si>
    <t>Material</t>
  </si>
  <si>
    <t>kg</t>
  </si>
  <si>
    <t>Pasta de agarre, según UNE-EN 14496.</t>
  </si>
  <si>
    <t>mt12psg030a</t>
  </si>
  <si>
    <t>Material</t>
  </si>
  <si>
    <t>kg</t>
  </si>
  <si>
    <t>Pasta para juntas, según UNE-EN 13963.</t>
  </si>
  <si>
    <t>58200</t>
  </si>
  <si>
    <t>Sin clasificar</t>
  </si>
  <si>
    <t>m</t>
  </si>
  <si>
    <t>Banda autoadhesiva ELASTOBAND 50 "CHOVA"</t>
  </si>
  <si>
    <t>56303</t>
  </si>
  <si>
    <t>m²</t>
  </si>
  <si>
    <t>Complejo multicapa ChovACUSTIC FIELTEX 65, "CHOVA"</t>
  </si>
  <si>
    <t>58002</t>
  </si>
  <si>
    <t>m²</t>
  </si>
  <si>
    <t>Panel de napa de poliéster ChovANAPA 4cm Panel 600 "CHOVA"</t>
  </si>
  <si>
    <t>58106</t>
  </si>
  <si>
    <t>Ud</t>
  </si>
  <si>
    <t>Fijación mecánica para paneles aislantes de complejo multicapa, ChovAFIX 6</t>
  </si>
  <si>
    <t>Mano de obra</t>
  </si>
  <si>
    <t>h</t>
  </si>
  <si>
    <t>Oficial 1ª montador de prefabricados interiores</t>
  </si>
  <si>
    <t>Mano de obra</t>
  </si>
  <si>
    <t>h</t>
  </si>
  <si>
    <t>Ayudante montador de prefabricados interiores</t>
  </si>
  <si>
    <t>AA</t>
  </si>
  <si>
    <t>Mano de obra</t>
  </si>
  <si>
    <t>h</t>
  </si>
  <si>
    <t>Oficial 1ª montador de aislamientos</t>
  </si>
  <si>
    <t>Mano de obra</t>
  </si>
  <si>
    <t>h</t>
  </si>
  <si>
    <t>Ayudante montador de aislamientos</t>
  </si>
  <si>
    <t>%</t>
  </si>
  <si>
    <t>%</t>
  </si>
  <si>
    <t>Costes directos complementarios</t>
  </si>
  <si>
    <t>Costes indirectos</t>
  </si>
  <si>
    <t>Trasdosado formado por compuesto multicapa ChovACUSTIC 65 FIELTEX "CHOVA" de 20 mm de espesor, 7,4 kg/m² de masa superficial, formado por un fieltro textil de 16 mm de espesor adherido térmicamente a una lámina viscoelástica de alta densidad de 4 mm de espesor; con 57 dB de índice global de reducción acústica, estructura simple de perfiles de chapa de acero galvanizado de 48 mm de anchura, a base de montantes (elementos verticales) separados 600 mm entre sí, con disposición normal "N" y canales (elementos horizontales)  se atornilla una placa en total (una placa tipo normal en la cara exterior, de 15 mm de espesor cada placa); aislamiento acústico mediante panel de napa de poliéster ChovANAPA PANEL 4 cm 600, "CHOVA", de 1350x600 mm y 40 mm de espesor, en el alma; fijado mecánicamente al tabique mediante 6 espigas ChovAFIX 6 "CHOVA", de 60mm de longitud y para 40mm de espesor máximo de aislante.
Incluso suministro y colocación en todo el perímetro del entramado autoportante de placas (no incluido en este precio) de aislamiento acústico realizado con banda autoadhesiva desolidarizante ELASTOBAND 50 "CHOVA", de 50 mm de anchura y de 4 mm de espesor, para garantizar su desolidarización y optimizar el aislamiento acústico.
Incluye: Corte y preparación del aislamiento acústico. Colocación del aislamiento.
Incluye: Replanteo y trazado en el forjado inferior y en el superior de los tabiques a realizar. Colocación de banda de estanqueidad y canales inferiores, sobre solado terminado o base de asiento. Colocación de banda de estanqueidad y canales superiores, bajo forjados. Colocación y fijación de los montantes sobre los elementos horizontales. Corte de las placas. Fijación de las placas para el cierre de una de las caras del tabique. Colocación de la napa de poliéster entre los montantes. Fijación de las placas para el cierre de la segunda cara del tabique. Replanteo de las cajas para alojamiento de mecanismos eléctricos y de paso de instalaciones, y posterior perforación de las placas. Tratamiento de juntas. Recibido de las cajas para alojamiento de mecanismos eléctricos y de paso de instalaciones.</t>
  </si>
  <si>
    <t>PA</t>
  </si>
  <si>
    <t>PB</t>
  </si>
  <si>
    <t>AB</t>
  </si>
  <si>
    <t>D04. TRASDOSADO PLACA SIMPLE. ChovACUSIC 65 FIELTEX</t>
  </si>
  <si>
    <t>TRASDOSADO PLACA SIMPLE. ChovACUSTIC 65 FIELTEX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</si>
</sst>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2"/>
      <color rgb="FF000000"/>
      <name val="Verdana"/>
      <family val="2"/>
    </font>
    <font>
      <sz val="8"/>
      <color rgb="FF000000"/>
      <name val="Arial"/>
      <family val="2"/>
    </font>
    <font>
      <b/>
      <sz val="8"/>
      <color rgb="FF000000"/>
      <name val="Arial"/>
      <family val="2"/>
    </font>
    <font>
      <b/>
      <sz val="10"/>
      <color rgb="FF000000"/>
      <name val="Arial"/>
      <family val="2"/>
    </font>
  </fonts>
  <fills count="4">
    <fill>
      <patternFill patternType="none"/>
    </fill>
    <fill>
      <patternFill patternType="gray125"/>
    </fill>
    <fill>
      <patternFill patternType="solid">
        <fgColor rgb="FFFFEDC9"/>
        <bgColor indexed="64"/>
      </patternFill>
    </fill>
    <fill>
      <patternFill patternType="solid">
        <fgColor rgb="FFFFD47D"/>
        <bgColor indexed="64"/>
      </patternFill>
    </fill>
  </fills>
  <borders count="2">
    <border>
      <left/>
      <right/>
      <top/>
      <bottom/>
      <diagonal/>
    </border>
    <border>
      <left/>
      <right/>
      <top/>
      <bottom style="thin">
        <color rgb="FF000000"/>
      </bottom>
      <diagonal/>
    </border>
  </borders>
  <cellStyleXfs count="1">
    <xf numFmtId="0" fontId="0" fillId="0" borderId="0"/>
  </cellStyleXfs>
  <cellXfs count="14">
    <xf numFmtId="0" fontId="0" fillId="0" borderId="0" xfId="0" applyFont="1" applyAlignment="1">
      <alignment horizontal="left" vertical="center"/>
    </xf>
    <xf numFmtId="0" fontId="1" fillId="0" borderId="0" xfId="0" applyFont="1" applyAlignment="1">
      <alignment horizontal="left" vertical="top" wrapText="1"/>
    </xf>
    <xf numFmtId="0" fontId="2" fillId="0" borderId="0" xfId="0" applyFont="1" applyAlignment="1">
      <alignment horizontal="left" vertical="top" wrapText="1"/>
    </xf>
    <xf numFmtId="164" fontId="1" fillId="0" borderId="0" xfId="0" applyNumberFormat="1" applyFont="1" applyAlignment="1">
      <alignment horizontal="right" vertical="top" wrapText="1"/>
    </xf>
    <xf numFmtId="4" fontId="1"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3" fillId="2" borderId="0" xfId="0" applyFont="1" applyFill="1" applyBorder="1" applyAlignment="1">
      <alignment horizontal="left" vertical="center" wrapText="1"/>
    </xf>
    <xf numFmtId="0" fontId="2" fillId="3" borderId="1" xfId="0" applyFont="1" applyFill="1" applyBorder="1" applyAlignment="1">
      <alignment vertical="center" wrapText="1"/>
    </xf>
    <xf numFmtId="2" fontId="2" fillId="3" borderId="1" xfId="0" applyNumberFormat="1" applyFont="1" applyFill="1" applyBorder="1" applyAlignment="1">
      <alignment vertical="center" wrapText="1"/>
    </xf>
    <xf numFmtId="0" fontId="1" fillId="0" borderId="0" xfId="0" applyFont="1" applyAlignment="1">
      <alignment horizontal="justify" vertical="top" wrapText="1"/>
    </xf>
    <xf numFmtId="0" fontId="2" fillId="3" borderId="1"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2" fillId="0" borderId="0" xfId="0" applyFont="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topLeftCell="C1" workbookViewId="0">
      <selection activeCell="L17" sqref="L17"/>
    </sheetView>
  </sheetViews>
  <sheetFormatPr baseColWidth="10" defaultRowHeight="15" x14ac:dyDescent="0.2"/>
  <cols>
    <col min="1" max="1" width="7.3984375" customWidth="1"/>
    <col min="2" max="2" width="6.5976562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6.19921875" customWidth="1"/>
    <col min="11" max="11" width="8.19921875" customWidth="1"/>
    <col min="12" max="12" width="8.09765625" customWidth="1"/>
    <col min="13" max="13" width="8.19921875" customWidth="1"/>
  </cols>
  <sheetData>
    <row r="1" spans="1:13" ht="17.850000000000001" customHeight="1" x14ac:dyDescent="0.2">
      <c r="A1" s="7"/>
      <c r="B1" s="7"/>
      <c r="C1" s="7"/>
      <c r="D1" s="12" t="s">
        <v>68</v>
      </c>
      <c r="E1" s="12"/>
      <c r="F1" s="12"/>
      <c r="G1" s="12"/>
      <c r="H1" s="12"/>
      <c r="I1" s="12"/>
      <c r="J1" s="12"/>
      <c r="K1" s="12"/>
      <c r="L1" s="7"/>
      <c r="M1" s="7"/>
    </row>
    <row r="2" spans="1:13" ht="16.7" customHeight="1" x14ac:dyDescent="0.2">
      <c r="A2" s="7" t="s">
        <v>0</v>
      </c>
      <c r="B2" s="7" t="s">
        <v>1</v>
      </c>
      <c r="C2" s="7" t="s">
        <v>2</v>
      </c>
      <c r="D2" s="7" t="s">
        <v>3</v>
      </c>
      <c r="E2" s="7"/>
      <c r="F2" s="7"/>
      <c r="G2" s="7"/>
      <c r="H2" s="7"/>
      <c r="I2" s="7"/>
      <c r="J2" s="7"/>
      <c r="K2" s="7" t="s">
        <v>4</v>
      </c>
      <c r="L2" s="7" t="s">
        <v>5</v>
      </c>
      <c r="M2" s="7" t="s">
        <v>6</v>
      </c>
    </row>
    <row r="3" spans="1:13" ht="15.4" customHeight="1" x14ac:dyDescent="0.2">
      <c r="A3" s="2" t="s">
        <v>7</v>
      </c>
      <c r="B3" s="1" t="s">
        <v>8</v>
      </c>
      <c r="C3" s="1" t="s">
        <v>9</v>
      </c>
      <c r="D3" s="13" t="s">
        <v>69</v>
      </c>
      <c r="E3" s="13"/>
      <c r="F3" s="13"/>
      <c r="G3" s="13"/>
      <c r="H3" s="13"/>
      <c r="I3" s="13"/>
      <c r="J3" s="13"/>
      <c r="K3" s="13"/>
      <c r="L3" s="13"/>
      <c r="M3" s="13"/>
    </row>
    <row r="4" spans="1:13" ht="175.5" customHeight="1" x14ac:dyDescent="0.2">
      <c r="A4" s="5"/>
      <c r="B4" s="5"/>
      <c r="C4" s="5"/>
      <c r="D4" s="10" t="s">
        <v>64</v>
      </c>
      <c r="E4" s="10"/>
      <c r="F4" s="10"/>
      <c r="G4" s="10"/>
      <c r="H4" s="10"/>
      <c r="I4" s="10"/>
      <c r="J4" s="10"/>
      <c r="K4" s="10"/>
      <c r="L4" s="10"/>
      <c r="M4" s="10"/>
    </row>
    <row r="5" spans="1:13" ht="21.4" customHeight="1" thickBot="1" x14ac:dyDescent="0.25">
      <c r="A5" s="1" t="s">
        <v>10</v>
      </c>
      <c r="B5" s="1" t="s">
        <v>11</v>
      </c>
      <c r="C5" s="1" t="s">
        <v>12</v>
      </c>
      <c r="D5" s="10" t="s">
        <v>13</v>
      </c>
      <c r="E5" s="10"/>
      <c r="F5" s="10"/>
      <c r="G5" s="10"/>
      <c r="H5" s="10"/>
      <c r="I5" s="10"/>
      <c r="J5" s="10"/>
      <c r="K5" s="3">
        <v>0.7</v>
      </c>
      <c r="L5" s="3">
        <f>ROUND(1.1,3)</f>
        <v>1.1000000000000001</v>
      </c>
      <c r="M5" s="4">
        <f t="shared" ref="M5:M18" si="0">ROUND(K5*L5,2)</f>
        <v>0.77</v>
      </c>
    </row>
    <row r="6" spans="1:13" ht="15.2" customHeight="1" thickBot="1" x14ac:dyDescent="0.25">
      <c r="A6" s="1" t="s">
        <v>14</v>
      </c>
      <c r="B6" s="1" t="s">
        <v>15</v>
      </c>
      <c r="C6" s="1" t="s">
        <v>16</v>
      </c>
      <c r="D6" s="10" t="s">
        <v>17</v>
      </c>
      <c r="E6" s="10"/>
      <c r="F6" s="10"/>
      <c r="G6" s="10"/>
      <c r="H6" s="10"/>
      <c r="I6" s="10"/>
      <c r="J6" s="10"/>
      <c r="K6" s="3">
        <v>2.75</v>
      </c>
      <c r="L6" s="3">
        <f>ROUND(1.41,3)</f>
        <v>1.41</v>
      </c>
      <c r="M6" s="4">
        <f t="shared" si="0"/>
        <v>3.88</v>
      </c>
    </row>
    <row r="7" spans="1:13" ht="15.2" customHeight="1" thickBot="1" x14ac:dyDescent="0.25">
      <c r="A7" s="1" t="s">
        <v>18</v>
      </c>
      <c r="B7" s="1" t="s">
        <v>19</v>
      </c>
      <c r="C7" s="1" t="s">
        <v>20</v>
      </c>
      <c r="D7" s="10" t="s">
        <v>21</v>
      </c>
      <c r="E7" s="10"/>
      <c r="F7" s="10"/>
      <c r="G7" s="10"/>
      <c r="H7" s="10"/>
      <c r="I7" s="10"/>
      <c r="J7" s="10"/>
      <c r="K7" s="3">
        <v>1.05</v>
      </c>
      <c r="L7" s="3">
        <f>ROUND(5.83,3)</f>
        <v>5.83</v>
      </c>
      <c r="M7" s="4">
        <f t="shared" si="0"/>
        <v>6.12</v>
      </c>
    </row>
    <row r="8" spans="1:13" ht="15.2" customHeight="1" thickBot="1" x14ac:dyDescent="0.25">
      <c r="A8" s="1" t="s">
        <v>22</v>
      </c>
      <c r="B8" s="1" t="s">
        <v>23</v>
      </c>
      <c r="C8" s="1" t="s">
        <v>24</v>
      </c>
      <c r="D8" s="10" t="s">
        <v>25</v>
      </c>
      <c r="E8" s="10"/>
      <c r="F8" s="10"/>
      <c r="G8" s="10"/>
      <c r="H8" s="10"/>
      <c r="I8" s="10"/>
      <c r="J8" s="10"/>
      <c r="K8" s="3">
        <v>38</v>
      </c>
      <c r="L8" s="3">
        <f>ROUND(0.01,3)</f>
        <v>0.01</v>
      </c>
      <c r="M8" s="4">
        <f t="shared" si="0"/>
        <v>0.38</v>
      </c>
    </row>
    <row r="9" spans="1:13" ht="15.2" customHeight="1" thickBot="1" x14ac:dyDescent="0.25">
      <c r="A9" s="1" t="s">
        <v>26</v>
      </c>
      <c r="B9" s="1" t="s">
        <v>27</v>
      </c>
      <c r="C9" s="1" t="s">
        <v>28</v>
      </c>
      <c r="D9" s="10" t="s">
        <v>29</v>
      </c>
      <c r="E9" s="10"/>
      <c r="F9" s="10"/>
      <c r="G9" s="10"/>
      <c r="H9" s="10"/>
      <c r="I9" s="10"/>
      <c r="J9" s="10"/>
      <c r="K9" s="3">
        <v>0.1</v>
      </c>
      <c r="L9" s="3">
        <f>ROUND(0.58,3)</f>
        <v>0.57999999999999996</v>
      </c>
      <c r="M9" s="4">
        <f t="shared" si="0"/>
        <v>0.06</v>
      </c>
    </row>
    <row r="10" spans="1:13" ht="15.2" customHeight="1" thickBot="1" x14ac:dyDescent="0.25">
      <c r="A10" s="1" t="s">
        <v>30</v>
      </c>
      <c r="B10" s="1" t="s">
        <v>31</v>
      </c>
      <c r="C10" s="1" t="s">
        <v>32</v>
      </c>
      <c r="D10" s="10" t="s">
        <v>33</v>
      </c>
      <c r="E10" s="10"/>
      <c r="F10" s="10"/>
      <c r="G10" s="10"/>
      <c r="H10" s="10"/>
      <c r="I10" s="10"/>
      <c r="J10" s="10"/>
      <c r="K10" s="3">
        <v>0.6</v>
      </c>
      <c r="L10" s="3">
        <f>ROUND(1.26,3)</f>
        <v>1.26</v>
      </c>
      <c r="M10" s="4">
        <f t="shared" si="0"/>
        <v>0.76</v>
      </c>
    </row>
    <row r="11" spans="1:13" ht="24.4" customHeight="1" thickBot="1" x14ac:dyDescent="0.25">
      <c r="A11" s="1" t="s">
        <v>34</v>
      </c>
      <c r="B11" s="1" t="s">
        <v>11</v>
      </c>
      <c r="C11" s="1" t="s">
        <v>36</v>
      </c>
      <c r="D11" s="10" t="s">
        <v>37</v>
      </c>
      <c r="E11" s="10"/>
      <c r="F11" s="10"/>
      <c r="G11" s="10"/>
      <c r="H11" s="10"/>
      <c r="I11" s="10"/>
      <c r="J11" s="10"/>
      <c r="K11" s="3">
        <v>1.1000000000000001</v>
      </c>
      <c r="L11" s="3">
        <v>0.86</v>
      </c>
      <c r="M11" s="4">
        <f t="shared" si="0"/>
        <v>0.95</v>
      </c>
    </row>
    <row r="12" spans="1:13" ht="24.4" customHeight="1" thickBot="1" x14ac:dyDescent="0.25">
      <c r="A12" s="1" t="s">
        <v>38</v>
      </c>
      <c r="B12" s="1" t="s">
        <v>11</v>
      </c>
      <c r="C12" s="1" t="s">
        <v>39</v>
      </c>
      <c r="D12" s="10" t="s">
        <v>40</v>
      </c>
      <c r="E12" s="10"/>
      <c r="F12" s="10"/>
      <c r="G12" s="10"/>
      <c r="H12" s="10"/>
      <c r="I12" s="10"/>
      <c r="J12" s="10"/>
      <c r="K12" s="3">
        <v>1.1000000000000001</v>
      </c>
      <c r="L12" s="3">
        <v>12.41</v>
      </c>
      <c r="M12" s="4">
        <f t="shared" si="0"/>
        <v>13.65</v>
      </c>
    </row>
    <row r="13" spans="1:13" ht="24.4" customHeight="1" thickBot="1" x14ac:dyDescent="0.25">
      <c r="A13" s="1" t="s">
        <v>41</v>
      </c>
      <c r="B13" s="1" t="s">
        <v>11</v>
      </c>
      <c r="C13" s="1" t="s">
        <v>42</v>
      </c>
      <c r="D13" s="10" t="s">
        <v>43</v>
      </c>
      <c r="E13" s="10"/>
      <c r="F13" s="10"/>
      <c r="G13" s="10"/>
      <c r="H13" s="10"/>
      <c r="I13" s="10"/>
      <c r="J13" s="10"/>
      <c r="K13" s="3">
        <v>1.05</v>
      </c>
      <c r="L13" s="3">
        <f>ROUND(4.225,3)</f>
        <v>4.2249999999999996</v>
      </c>
      <c r="M13" s="4">
        <f t="shared" si="0"/>
        <v>4.4400000000000004</v>
      </c>
    </row>
    <row r="14" spans="1:13" ht="24.4" customHeight="1" thickBot="1" x14ac:dyDescent="0.25">
      <c r="A14" s="1" t="s">
        <v>44</v>
      </c>
      <c r="B14" s="1" t="s">
        <v>11</v>
      </c>
      <c r="C14" s="1" t="s">
        <v>45</v>
      </c>
      <c r="D14" s="10" t="s">
        <v>46</v>
      </c>
      <c r="E14" s="10"/>
      <c r="F14" s="10"/>
      <c r="G14" s="10"/>
      <c r="H14" s="10"/>
      <c r="I14" s="10"/>
      <c r="J14" s="10"/>
      <c r="K14" s="3">
        <v>6</v>
      </c>
      <c r="L14" s="3">
        <v>0.24</v>
      </c>
      <c r="M14" s="4">
        <f t="shared" si="0"/>
        <v>1.44</v>
      </c>
    </row>
    <row r="15" spans="1:13" ht="24.4" customHeight="1" thickBot="1" x14ac:dyDescent="0.25">
      <c r="A15" s="1" t="s">
        <v>65</v>
      </c>
      <c r="B15" s="1" t="s">
        <v>47</v>
      </c>
      <c r="C15" s="1" t="s">
        <v>48</v>
      </c>
      <c r="D15" s="10" t="s">
        <v>49</v>
      </c>
      <c r="E15" s="10"/>
      <c r="F15" s="10"/>
      <c r="G15" s="10"/>
      <c r="H15" s="10"/>
      <c r="I15" s="10"/>
      <c r="J15" s="10"/>
      <c r="K15" s="3">
        <v>0.36399999999999999</v>
      </c>
      <c r="L15" s="3">
        <v>20.3</v>
      </c>
      <c r="M15" s="4">
        <f t="shared" si="0"/>
        <v>7.39</v>
      </c>
    </row>
    <row r="16" spans="1:13" ht="24.4" customHeight="1" thickBot="1" x14ac:dyDescent="0.25">
      <c r="A16" s="1" t="s">
        <v>66</v>
      </c>
      <c r="B16" s="1" t="s">
        <v>50</v>
      </c>
      <c r="C16" s="1" t="s">
        <v>51</v>
      </c>
      <c r="D16" s="10" t="s">
        <v>52</v>
      </c>
      <c r="E16" s="10"/>
      <c r="F16" s="10"/>
      <c r="G16" s="10"/>
      <c r="H16" s="10"/>
      <c r="I16" s="10"/>
      <c r="J16" s="10"/>
      <c r="K16" s="3">
        <v>0.36399999999999999</v>
      </c>
      <c r="L16" s="3">
        <v>19.25</v>
      </c>
      <c r="M16" s="4">
        <f t="shared" si="0"/>
        <v>7.01</v>
      </c>
    </row>
    <row r="17" spans="1:13" ht="24.4" customHeight="1" thickBot="1" x14ac:dyDescent="0.25">
      <c r="A17" s="1" t="s">
        <v>53</v>
      </c>
      <c r="B17" s="1" t="s">
        <v>54</v>
      </c>
      <c r="C17" s="1" t="s">
        <v>55</v>
      </c>
      <c r="D17" s="10" t="s">
        <v>56</v>
      </c>
      <c r="E17" s="10"/>
      <c r="F17" s="10"/>
      <c r="G17" s="10"/>
      <c r="H17" s="10"/>
      <c r="I17" s="10"/>
      <c r="J17" s="10"/>
      <c r="K17" s="3">
        <v>0.22</v>
      </c>
      <c r="L17" s="3">
        <v>18.239999999999998</v>
      </c>
      <c r="M17" s="4">
        <f t="shared" si="0"/>
        <v>4.01</v>
      </c>
    </row>
    <row r="18" spans="1:13" ht="24.4" customHeight="1" thickBot="1" x14ac:dyDescent="0.25">
      <c r="A18" s="1" t="s">
        <v>67</v>
      </c>
      <c r="B18" s="1" t="s">
        <v>57</v>
      </c>
      <c r="C18" s="1" t="s">
        <v>58</v>
      </c>
      <c r="D18" s="10" t="s">
        <v>59</v>
      </c>
      <c r="E18" s="10"/>
      <c r="F18" s="10"/>
      <c r="G18" s="10"/>
      <c r="H18" s="10"/>
      <c r="I18" s="10"/>
      <c r="J18" s="10"/>
      <c r="K18" s="3">
        <v>0.22</v>
      </c>
      <c r="L18" s="3">
        <v>16.920000000000002</v>
      </c>
      <c r="M18" s="4">
        <f t="shared" si="0"/>
        <v>3.72</v>
      </c>
    </row>
    <row r="19" spans="1:13" ht="15.2" customHeight="1" x14ac:dyDescent="0.2">
      <c r="A19" s="1" t="s">
        <v>60</v>
      </c>
      <c r="B19" s="1" t="s">
        <v>35</v>
      </c>
      <c r="C19" s="1" t="s">
        <v>61</v>
      </c>
      <c r="D19" s="10" t="s">
        <v>62</v>
      </c>
      <c r="E19" s="10"/>
      <c r="F19" s="10"/>
      <c r="G19" s="10"/>
      <c r="H19" s="10"/>
      <c r="I19" s="10"/>
      <c r="J19" s="10"/>
      <c r="K19" s="3">
        <v>2</v>
      </c>
      <c r="L19" s="3">
        <f>SUM(M5:M18)</f>
        <v>54.58</v>
      </c>
      <c r="M19" s="4">
        <f>ROUND((K19*L19)/100,2)</f>
        <v>1.0900000000000001</v>
      </c>
    </row>
    <row r="20" spans="1:13" ht="15.2" customHeight="1" x14ac:dyDescent="0.2">
      <c r="A20" s="1" t="s">
        <v>60</v>
      </c>
      <c r="B20" s="1" t="s">
        <v>35</v>
      </c>
      <c r="C20" s="1" t="s">
        <v>60</v>
      </c>
      <c r="D20" s="10" t="s">
        <v>63</v>
      </c>
      <c r="E20" s="10"/>
      <c r="F20" s="10"/>
      <c r="G20" s="10"/>
      <c r="H20" s="10"/>
      <c r="I20" s="10"/>
      <c r="J20" s="10"/>
      <c r="K20" s="3">
        <v>3</v>
      </c>
      <c r="L20" s="3">
        <f>SUM(M5:M19)</f>
        <v>55.67</v>
      </c>
      <c r="M20" s="3">
        <f>(K20/100)*L20</f>
        <v>1.6700999999999999</v>
      </c>
    </row>
    <row r="21" spans="1:13" ht="15.4" customHeight="1" x14ac:dyDescent="0.2">
      <c r="A21" s="6"/>
      <c r="B21" s="6"/>
      <c r="C21" s="6"/>
      <c r="D21" s="11" t="s">
        <v>7</v>
      </c>
      <c r="E21" s="11"/>
      <c r="F21" s="11"/>
      <c r="G21" s="11"/>
      <c r="H21" s="11"/>
      <c r="I21" s="11"/>
      <c r="J21" s="11"/>
      <c r="K21" s="8"/>
      <c r="L21" s="8"/>
      <c r="M21" s="9">
        <f>SUM(M5:M20)</f>
        <v>57.3401</v>
      </c>
    </row>
  </sheetData>
  <mergeCells count="20">
    <mergeCell ref="D7:J7"/>
    <mergeCell ref="D8:J8"/>
    <mergeCell ref="D19:J19"/>
    <mergeCell ref="D1:K1"/>
    <mergeCell ref="D9:J9"/>
    <mergeCell ref="D10:J10"/>
    <mergeCell ref="D11:J11"/>
    <mergeCell ref="D12:J12"/>
    <mergeCell ref="D13:J13"/>
    <mergeCell ref="D4:M4"/>
    <mergeCell ref="D5:J5"/>
    <mergeCell ref="D6:J6"/>
    <mergeCell ref="D3:M3"/>
    <mergeCell ref="D20:J20"/>
    <mergeCell ref="D21:J21"/>
    <mergeCell ref="D14:J14"/>
    <mergeCell ref="D15:J15"/>
    <mergeCell ref="D16:J16"/>
    <mergeCell ref="D17:J17"/>
    <mergeCell ref="D18:J18"/>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Neus Sifres Pelegero</cp:lastModifiedBy>
  <dcterms:modified xsi:type="dcterms:W3CDTF">2022-01-26T15:28:40Z</dcterms:modified>
</cp:coreProperties>
</file>