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01\"/>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15" i="1" l="1"/>
  <c r="M14" i="1"/>
  <c r="M13" i="1"/>
  <c r="M12" i="1"/>
  <c r="M11" i="1"/>
  <c r="M10" i="1"/>
  <c r="M9" i="1"/>
  <c r="L8" i="1"/>
  <c r="M8" i="1" s="1"/>
  <c r="L7" i="1"/>
  <c r="M7" i="1" s="1"/>
  <c r="L6" i="1"/>
  <c r="M6" i="1" s="1"/>
  <c r="L5" i="1"/>
  <c r="M5" i="1" s="1"/>
  <c r="L16" i="1" l="1"/>
  <c r="M16" i="1" s="1"/>
  <c r="L17" i="1" s="1"/>
  <c r="M17" i="1" s="1"/>
  <c r="M18" i="1" s="1"/>
</calcChain>
</file>

<file path=xl/sharedStrings.xml><?xml version="1.0" encoding="utf-8"?>
<sst xmlns="http://schemas.openxmlformats.org/spreadsheetml/2006/main" count="66" uniqueCount="61">
  <si>
    <t>D01. TABIQUE DOBLE HOJA</t>
  </si>
  <si>
    <t>Código</t>
  </si>
  <si>
    <t>Tipo</t>
  </si>
  <si>
    <t>Ud</t>
  </si>
  <si>
    <t>Resumen</t>
  </si>
  <si>
    <t>Cantidad</t>
  </si>
  <si>
    <t>Precio (€)</t>
  </si>
  <si>
    <t>Importe (€)</t>
  </si>
  <si>
    <t>D01</t>
  </si>
  <si>
    <t>Partida</t>
  </si>
  <si>
    <t>TABIQUE DOBLE HOJA</t>
  </si>
  <si>
    <t>mt04lvc010b</t>
  </si>
  <si>
    <t>Material</t>
  </si>
  <si>
    <t>Ud</t>
  </si>
  <si>
    <t>Ladrillo cerámico hueco doble, para revestir, 24x11,5x7 cm, según UNE-EN 771-1.</t>
  </si>
  <si>
    <t>mt08aaa010a</t>
  </si>
  <si>
    <t>Material</t>
  </si>
  <si>
    <t>m³</t>
  </si>
  <si>
    <t>Agua.</t>
  </si>
  <si>
    <t>mt09mif010cb</t>
  </si>
  <si>
    <t>Material</t>
  </si>
  <si>
    <t>t</t>
  </si>
  <si>
    <t>Mortero industrial para albañilería, de cemento, color gris, categoría M-5 (resistencia a compresión 5 N/mm²), suministrado a granel, según UNE-EN 998-2.</t>
  </si>
  <si>
    <t>mq06mms010</t>
  </si>
  <si>
    <t>Maquinaria</t>
  </si>
  <si>
    <t>h</t>
  </si>
  <si>
    <t>Mezclador continuo con silo, para mortero industrial en seco, suministrado a granel.</t>
  </si>
  <si>
    <t>56307</t>
  </si>
  <si>
    <t>m²</t>
  </si>
  <si>
    <t>Complejo multicapa ChovACUSTIC PLUS FIELTEX , "CHOVA"</t>
  </si>
  <si>
    <t>58130</t>
  </si>
  <si>
    <t>Material</t>
  </si>
  <si>
    <t>m</t>
  </si>
  <si>
    <t>Banda desolarizante 100 "CHOVA"</t>
  </si>
  <si>
    <t>58108</t>
  </si>
  <si>
    <t>Ud</t>
  </si>
  <si>
    <t>Mano de obra</t>
  </si>
  <si>
    <t>h</t>
  </si>
  <si>
    <t>Oficial 1ª montador de aislamientos</t>
  </si>
  <si>
    <t>Mano de obra</t>
  </si>
  <si>
    <t>h</t>
  </si>
  <si>
    <t>Ayudante montador de aislamientos</t>
  </si>
  <si>
    <t>Mano de obra</t>
  </si>
  <si>
    <t>h</t>
  </si>
  <si>
    <t>Oficial 1ª construcción en trabajos de albañilería</t>
  </si>
  <si>
    <t>Mano de obra</t>
  </si>
  <si>
    <t>h</t>
  </si>
  <si>
    <t>Peón ordinario construcción en trabajos de albañilería</t>
  </si>
  <si>
    <t>%</t>
  </si>
  <si>
    <t>%</t>
  </si>
  <si>
    <t>Costes directos complementarios</t>
  </si>
  <si>
    <t>D01</t>
  </si>
  <si>
    <t>Costes indirectos</t>
  </si>
  <si>
    <t>Fijación mecánica para paneles aislantes de complejo multicapa ChovAFIX 6 "CHOVA"</t>
  </si>
  <si>
    <t>material</t>
  </si>
  <si>
    <t>AA</t>
  </si>
  <si>
    <t>AB</t>
  </si>
  <si>
    <t>CA</t>
  </si>
  <si>
    <t>CB</t>
  </si>
  <si>
    <t>Formación de doble hoja de partición interior de 70 mm de espesor de fábrica de ladrillo cerámico hueco doble, con enlucido de yeso de 15mm por la cara exterior, recibida con mortero de cemento industrial, color gris, M-5, suministrado a granel, con banda elástica, de BANDA DESOLARIZANTE 100 "CHOVA", de alta densidad, de 100 mm de anchura y de 4 mm de espesor, rigidez dinámica 18 MN/m³; compuesto multicapa CHOVACUSTIC PLUS FIELTEX "CHOVA", de 36 mm de espesor, 8,4 kg/m² de masa superficial, formado por dos capas simétricas en densidad y espesor de fieltro textil adheridas térmicamente a una lámina viscoelástica de alta densidad, fijado mecánicamente al tabique mediante 6 espigas ChovAFIX 6 "CHOVA", de 60 mm de longitud y para 40 mm de espesor máximo de aislante. 
Incluso p/p de replanteo, nivelación y aplomado, recibido de cercos y precercos, mermas y roturas, enjarjes, mochetas, ejecución de encuentros, limpieza y corte, preparación y colocación de los aislamientos.
Incluye: Replanteo y trazado en el forjado de los tabiques a realizar. Marcado en los pilares de los niveles de referencia general de planta y de nivel de pavimento. Colocación de las bandas elásticas en la base y en los laterales. Colocación y aplomado de miras de referencia. Colocación, aplomado y nivelación de cercos y precercos de puertas y armarios. Tendido de hilos entre miras. Colocación de las piezas por hiladas a nivel. Colocación de las bandas elásticas en el encuentro de la fábrica con el forjado superior. Recibido a la obra de cercos y precercos. Encuentros de la fábrica con fachadas, pilares y tabiques. Encuentro de la fábrica con el forjado superior. Limpieza del paramento.
Criterio de medición de proyecto: Superficie medida según documentación gráfica de Proyecto, sin duplicar esquinas ni encuentros, deduciendo los huecos de superficie mayor de 3 m².
Criterio de medición de obra: Se medirá la superficie realmente ejecutada según especificaciones de Proyecto, sin duplicar esquinas ni encuentros, deduciendo los huecos de superficie mayor de 3 m².</t>
  </si>
  <si>
    <t>Sin clasificar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</si>
</sst>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b/>
      <sz val="9.9499999999999993"/>
      <color rgb="FF000000"/>
      <name val="Arial"/>
      <family val="2"/>
    </font>
    <font>
      <sz val="8"/>
      <color rgb="FF000000"/>
      <name val="Arial"/>
      <family val="2"/>
    </font>
    <font>
      <b/>
      <sz val="8"/>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3">
    <border>
      <left/>
      <right/>
      <top/>
      <bottom/>
      <diagonal/>
    </border>
    <border>
      <left/>
      <right/>
      <top/>
      <bottom style="thin">
        <color rgb="FF000000"/>
      </bottom>
      <diagonal/>
    </border>
    <border>
      <left/>
      <right/>
      <top/>
      <bottom style="thin">
        <color indexed="64"/>
      </bottom>
      <diagonal/>
    </border>
  </borders>
  <cellStyleXfs count="1">
    <xf numFmtId="0" fontId="0" fillId="0" borderId="0"/>
  </cellStyleXfs>
  <cellXfs count="15">
    <xf numFmtId="0" fontId="0" fillId="0" borderId="0" xfId="0" applyFont="1" applyAlignment="1">
      <alignment horizontal="left" vertical="center"/>
    </xf>
    <xf numFmtId="0" fontId="2" fillId="0" borderId="0" xfId="0" applyFont="1" applyAlignment="1">
      <alignment horizontal="left" vertical="top" wrapText="1"/>
    </xf>
    <xf numFmtId="0" fontId="3" fillId="0" borderId="0" xfId="0" applyFont="1" applyAlignment="1">
      <alignment horizontal="lef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1" fillId="2" borderId="0" xfId="0" applyFont="1" applyFill="1" applyAlignment="1">
      <alignment horizontal="right" vertical="center" wrapText="1"/>
    </xf>
    <xf numFmtId="0" fontId="3" fillId="3" borderId="1" xfId="0" applyFont="1" applyFill="1" applyBorder="1" applyAlignment="1">
      <alignment vertical="center" wrapText="1"/>
    </xf>
    <xf numFmtId="2" fontId="3" fillId="3" borderId="1" xfId="0" applyNumberFormat="1" applyFont="1" applyFill="1" applyBorder="1" applyAlignment="1">
      <alignment vertical="center" wrapText="1"/>
    </xf>
    <xf numFmtId="0" fontId="1" fillId="2" borderId="0" xfId="0" applyFont="1" applyFill="1" applyAlignment="1">
      <alignment horizontal="center" vertical="center" wrapText="1"/>
    </xf>
    <xf numFmtId="0" fontId="2" fillId="0" borderId="0" xfId="0" applyFont="1" applyAlignment="1">
      <alignment horizontal="justify" vertical="top" wrapText="1"/>
    </xf>
    <xf numFmtId="0" fontId="3" fillId="0" borderId="0" xfId="0" applyFont="1" applyAlignment="1">
      <alignment horizontal="left" vertical="top" wrapText="1"/>
    </xf>
    <xf numFmtId="0" fontId="2" fillId="0" borderId="2" xfId="0" applyFont="1" applyBorder="1" applyAlignment="1">
      <alignment horizontal="left" vertical="top" wrapText="1"/>
    </xf>
    <xf numFmtId="0" fontId="0" fillId="0" borderId="2"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tabSelected="1" topLeftCell="E1" workbookViewId="0">
      <selection activeCell="N5" sqref="N5"/>
    </sheetView>
  </sheetViews>
  <sheetFormatPr baseColWidth="10" defaultRowHeight="15" x14ac:dyDescent="0.2"/>
  <cols>
    <col min="1" max="1" width="7.3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7"/>
      <c r="E1" s="10" t="s">
        <v>0</v>
      </c>
      <c r="F1" s="10"/>
      <c r="G1" s="10"/>
      <c r="H1" s="10"/>
      <c r="I1" s="10"/>
      <c r="J1" s="7"/>
      <c r="K1" s="7"/>
      <c r="L1" s="7"/>
      <c r="M1" s="7"/>
    </row>
    <row r="2" spans="1:13" ht="16.7" customHeight="1" x14ac:dyDescent="0.2">
      <c r="A2" s="7" t="s">
        <v>1</v>
      </c>
      <c r="B2" s="7" t="s">
        <v>2</v>
      </c>
      <c r="C2" s="7" t="s">
        <v>3</v>
      </c>
      <c r="D2" s="7" t="s">
        <v>4</v>
      </c>
      <c r="E2" s="7"/>
      <c r="F2" s="7"/>
      <c r="G2" s="7"/>
      <c r="H2" s="7"/>
      <c r="I2" s="7"/>
      <c r="J2" s="7"/>
      <c r="K2" s="7" t="s">
        <v>5</v>
      </c>
      <c r="L2" s="7" t="s">
        <v>6</v>
      </c>
      <c r="M2" s="7" t="s">
        <v>7</v>
      </c>
    </row>
    <row r="3" spans="1:13" ht="15.4" customHeight="1" x14ac:dyDescent="0.2">
      <c r="A3" s="2" t="s">
        <v>8</v>
      </c>
      <c r="B3" s="1" t="s">
        <v>9</v>
      </c>
      <c r="C3" s="1"/>
      <c r="D3" s="12" t="s">
        <v>10</v>
      </c>
      <c r="E3" s="12"/>
      <c r="F3" s="12"/>
      <c r="G3" s="12"/>
      <c r="H3" s="12"/>
      <c r="I3" s="12"/>
      <c r="J3" s="12"/>
      <c r="K3" s="12"/>
      <c r="L3" s="12"/>
      <c r="M3" s="12"/>
    </row>
    <row r="4" spans="1:13" ht="184.5" customHeight="1" x14ac:dyDescent="0.2">
      <c r="A4" s="5"/>
      <c r="B4" s="5"/>
      <c r="C4" s="5"/>
      <c r="D4" s="11" t="s">
        <v>59</v>
      </c>
      <c r="E4" s="11"/>
      <c r="F4" s="11"/>
      <c r="G4" s="11"/>
      <c r="H4" s="11"/>
      <c r="I4" s="11"/>
      <c r="J4" s="11"/>
      <c r="K4" s="11"/>
      <c r="L4" s="11"/>
      <c r="M4" s="11"/>
    </row>
    <row r="5" spans="1:13" ht="15.2" customHeight="1" thickBot="1" x14ac:dyDescent="0.25">
      <c r="A5" s="1" t="s">
        <v>11</v>
      </c>
      <c r="B5" s="1" t="s">
        <v>12</v>
      </c>
      <c r="C5" s="1" t="s">
        <v>13</v>
      </c>
      <c r="D5" s="11" t="s">
        <v>14</v>
      </c>
      <c r="E5" s="11"/>
      <c r="F5" s="11"/>
      <c r="G5" s="11"/>
      <c r="H5" s="11"/>
      <c r="I5" s="11"/>
      <c r="J5" s="11"/>
      <c r="K5" s="3">
        <v>69.3</v>
      </c>
      <c r="L5" s="3">
        <f>ROUND(0.12,3)</f>
        <v>0.12</v>
      </c>
      <c r="M5" s="4">
        <f t="shared" ref="M5:M15" si="0">ROUND(K5*L5,2)</f>
        <v>8.32</v>
      </c>
    </row>
    <row r="6" spans="1:13" ht="15.2" customHeight="1" thickBot="1" x14ac:dyDescent="0.25">
      <c r="A6" s="1" t="s">
        <v>15</v>
      </c>
      <c r="B6" s="1" t="s">
        <v>16</v>
      </c>
      <c r="C6" s="1" t="s">
        <v>17</v>
      </c>
      <c r="D6" s="11" t="s">
        <v>18</v>
      </c>
      <c r="E6" s="11"/>
      <c r="F6" s="11"/>
      <c r="G6" s="11"/>
      <c r="H6" s="11"/>
      <c r="I6" s="11"/>
      <c r="J6" s="11"/>
      <c r="K6" s="3">
        <v>8.0000000000000002E-3</v>
      </c>
      <c r="L6" s="3">
        <f>ROUND(1.5,3)</f>
        <v>1.5</v>
      </c>
      <c r="M6" s="4">
        <f t="shared" si="0"/>
        <v>0.01</v>
      </c>
    </row>
    <row r="7" spans="1:13" ht="21.4" customHeight="1" thickBot="1" x14ac:dyDescent="0.25">
      <c r="A7" s="1" t="s">
        <v>19</v>
      </c>
      <c r="B7" s="1" t="s">
        <v>20</v>
      </c>
      <c r="C7" s="1" t="s">
        <v>21</v>
      </c>
      <c r="D7" s="11" t="s">
        <v>22</v>
      </c>
      <c r="E7" s="11"/>
      <c r="F7" s="11"/>
      <c r="G7" s="11"/>
      <c r="H7" s="11"/>
      <c r="I7" s="11"/>
      <c r="J7" s="11"/>
      <c r="K7" s="3">
        <v>3.2000000000000001E-2</v>
      </c>
      <c r="L7" s="3">
        <f>ROUND(29.5,3)</f>
        <v>29.5</v>
      </c>
      <c r="M7" s="4">
        <f t="shared" si="0"/>
        <v>0.94</v>
      </c>
    </row>
    <row r="8" spans="1:13" ht="15.2" customHeight="1" thickBot="1" x14ac:dyDescent="0.25">
      <c r="A8" s="1" t="s">
        <v>23</v>
      </c>
      <c r="B8" s="1" t="s">
        <v>24</v>
      </c>
      <c r="C8" s="1" t="s">
        <v>25</v>
      </c>
      <c r="D8" s="11" t="s">
        <v>26</v>
      </c>
      <c r="E8" s="11"/>
      <c r="F8" s="11"/>
      <c r="G8" s="11"/>
      <c r="H8" s="11"/>
      <c r="I8" s="11"/>
      <c r="J8" s="11"/>
      <c r="K8" s="3">
        <v>0.12</v>
      </c>
      <c r="L8" s="3">
        <f>ROUND(1.73,3)</f>
        <v>1.73</v>
      </c>
      <c r="M8" s="4">
        <f t="shared" si="0"/>
        <v>0.21</v>
      </c>
    </row>
    <row r="9" spans="1:13" ht="24.4" customHeight="1" thickBot="1" x14ac:dyDescent="0.25">
      <c r="A9" s="1" t="s">
        <v>27</v>
      </c>
      <c r="B9" s="1" t="s">
        <v>12</v>
      </c>
      <c r="C9" s="1" t="s">
        <v>28</v>
      </c>
      <c r="D9" s="11" t="s">
        <v>29</v>
      </c>
      <c r="E9" s="11"/>
      <c r="F9" s="11"/>
      <c r="G9" s="11"/>
      <c r="H9" s="11"/>
      <c r="I9" s="11"/>
      <c r="J9" s="11"/>
      <c r="K9" s="3">
        <v>1.1000000000000001</v>
      </c>
      <c r="L9" s="3">
        <v>16.98</v>
      </c>
      <c r="M9" s="4">
        <f t="shared" si="0"/>
        <v>18.68</v>
      </c>
    </row>
    <row r="10" spans="1:13" ht="15.2" customHeight="1" thickBot="1" x14ac:dyDescent="0.25">
      <c r="A10" s="1" t="s">
        <v>30</v>
      </c>
      <c r="B10" s="1" t="s">
        <v>31</v>
      </c>
      <c r="C10" s="1" t="s">
        <v>32</v>
      </c>
      <c r="D10" s="11" t="s">
        <v>33</v>
      </c>
      <c r="E10" s="11"/>
      <c r="F10" s="11"/>
      <c r="G10" s="11"/>
      <c r="H10" s="11"/>
      <c r="I10" s="11"/>
      <c r="J10" s="11"/>
      <c r="K10" s="3">
        <v>2</v>
      </c>
      <c r="L10" s="3">
        <v>1.18</v>
      </c>
      <c r="M10" s="4">
        <f t="shared" si="0"/>
        <v>2.36</v>
      </c>
    </row>
    <row r="11" spans="1:13" ht="24.4" customHeight="1" thickBot="1" x14ac:dyDescent="0.25">
      <c r="A11" s="1" t="s">
        <v>34</v>
      </c>
      <c r="B11" s="1" t="s">
        <v>54</v>
      </c>
      <c r="C11" s="1" t="s">
        <v>35</v>
      </c>
      <c r="D11" s="11" t="s">
        <v>53</v>
      </c>
      <c r="E11" s="11"/>
      <c r="F11" s="11"/>
      <c r="G11" s="11"/>
      <c r="H11" s="11"/>
      <c r="I11" s="11"/>
      <c r="J11" s="11"/>
      <c r="K11" s="3">
        <v>6</v>
      </c>
      <c r="L11" s="3">
        <v>0.24</v>
      </c>
      <c r="M11" s="4">
        <f t="shared" si="0"/>
        <v>1.44</v>
      </c>
    </row>
    <row r="12" spans="1:13" ht="24.4" customHeight="1" thickBot="1" x14ac:dyDescent="0.25">
      <c r="A12" s="1" t="s">
        <v>55</v>
      </c>
      <c r="B12" s="1" t="s">
        <v>36</v>
      </c>
      <c r="C12" s="1" t="s">
        <v>37</v>
      </c>
      <c r="D12" s="11" t="s">
        <v>38</v>
      </c>
      <c r="E12" s="11"/>
      <c r="F12" s="11"/>
      <c r="G12" s="11"/>
      <c r="H12" s="11"/>
      <c r="I12" s="11"/>
      <c r="J12" s="11"/>
      <c r="K12" s="3">
        <v>6.6000000000000003E-2</v>
      </c>
      <c r="L12" s="3">
        <v>18.239999999999998</v>
      </c>
      <c r="M12" s="4">
        <f t="shared" si="0"/>
        <v>1.2</v>
      </c>
    </row>
    <row r="13" spans="1:13" ht="24.4" customHeight="1" thickBot="1" x14ac:dyDescent="0.25">
      <c r="A13" s="1" t="s">
        <v>56</v>
      </c>
      <c r="B13" s="1" t="s">
        <v>39</v>
      </c>
      <c r="C13" s="1" t="s">
        <v>40</v>
      </c>
      <c r="D13" s="11" t="s">
        <v>41</v>
      </c>
      <c r="E13" s="11"/>
      <c r="F13" s="11"/>
      <c r="G13" s="11"/>
      <c r="H13" s="11"/>
      <c r="I13" s="11"/>
      <c r="J13" s="11"/>
      <c r="K13" s="3">
        <v>3.3000000000000002E-2</v>
      </c>
      <c r="L13" s="3">
        <v>16.920000000000002</v>
      </c>
      <c r="M13" s="4">
        <f t="shared" si="0"/>
        <v>0.56000000000000005</v>
      </c>
    </row>
    <row r="14" spans="1:13" ht="24.4" customHeight="1" thickBot="1" x14ac:dyDescent="0.25">
      <c r="A14" s="1" t="s">
        <v>57</v>
      </c>
      <c r="B14" s="1" t="s">
        <v>42</v>
      </c>
      <c r="C14" s="1" t="s">
        <v>43</v>
      </c>
      <c r="D14" s="11" t="s">
        <v>44</v>
      </c>
      <c r="E14" s="11"/>
      <c r="F14" s="11"/>
      <c r="G14" s="11"/>
      <c r="H14" s="11"/>
      <c r="I14" s="11"/>
      <c r="J14" s="11"/>
      <c r="K14" s="3">
        <v>1.07</v>
      </c>
      <c r="L14" s="3">
        <v>18.239999999999998</v>
      </c>
      <c r="M14" s="4">
        <f t="shared" si="0"/>
        <v>19.52</v>
      </c>
    </row>
    <row r="15" spans="1:13" ht="24.4" customHeight="1" x14ac:dyDescent="0.2">
      <c r="A15" s="1" t="s">
        <v>58</v>
      </c>
      <c r="B15" s="1" t="s">
        <v>45</v>
      </c>
      <c r="C15" s="1" t="s">
        <v>46</v>
      </c>
      <c r="D15" s="11" t="s">
        <v>47</v>
      </c>
      <c r="E15" s="11"/>
      <c r="F15" s="11"/>
      <c r="G15" s="11"/>
      <c r="H15" s="11"/>
      <c r="I15" s="11"/>
      <c r="J15" s="11"/>
      <c r="K15" s="3">
        <v>0.62</v>
      </c>
      <c r="L15" s="3">
        <v>16.920000000000002</v>
      </c>
      <c r="M15" s="4">
        <f t="shared" si="0"/>
        <v>10.49</v>
      </c>
    </row>
    <row r="16" spans="1:13" ht="15.2" customHeight="1" x14ac:dyDescent="0.2">
      <c r="A16" s="1" t="s">
        <v>48</v>
      </c>
      <c r="B16" s="1" t="s">
        <v>60</v>
      </c>
      <c r="C16" s="1" t="s">
        <v>49</v>
      </c>
      <c r="D16" s="11" t="s">
        <v>50</v>
      </c>
      <c r="E16" s="11"/>
      <c r="F16" s="11"/>
      <c r="G16" s="11"/>
      <c r="H16" s="11"/>
      <c r="I16" s="11"/>
      <c r="J16" s="11"/>
      <c r="K16" s="3">
        <v>2</v>
      </c>
      <c r="L16" s="3">
        <f>SUM(M5:M15)</f>
        <v>63.730000000000011</v>
      </c>
      <c r="M16" s="4">
        <f>ROUND((K16*L16)/100,2)</f>
        <v>1.27</v>
      </c>
    </row>
    <row r="17" spans="1:13" ht="15.2" customHeight="1" x14ac:dyDescent="0.2">
      <c r="A17" s="1" t="s">
        <v>48</v>
      </c>
      <c r="B17" s="1" t="s">
        <v>60</v>
      </c>
      <c r="C17" s="1" t="s">
        <v>48</v>
      </c>
      <c r="D17" s="11" t="s">
        <v>52</v>
      </c>
      <c r="E17" s="11"/>
      <c r="F17" s="11"/>
      <c r="G17" s="11"/>
      <c r="H17" s="11"/>
      <c r="I17" s="11"/>
      <c r="J17" s="11"/>
      <c r="K17" s="3">
        <v>3</v>
      </c>
      <c r="L17" s="3">
        <f>SUM(M5:M16)</f>
        <v>65.000000000000014</v>
      </c>
      <c r="M17" s="4">
        <f>(K17/100)*L17</f>
        <v>1.9500000000000004</v>
      </c>
    </row>
    <row r="18" spans="1:13" ht="15.4" customHeight="1" x14ac:dyDescent="0.2">
      <c r="A18" s="6"/>
      <c r="B18" s="13" t="s">
        <v>60</v>
      </c>
      <c r="C18" s="14"/>
      <c r="D18" s="8" t="s">
        <v>51</v>
      </c>
      <c r="E18" s="8"/>
      <c r="F18" s="8"/>
      <c r="G18" s="8"/>
      <c r="H18" s="8"/>
      <c r="I18" s="8"/>
      <c r="J18" s="8"/>
      <c r="K18" s="8"/>
      <c r="L18" s="8"/>
      <c r="M18" s="9">
        <f>SUM(M5:M17)</f>
        <v>66.950000000000017</v>
      </c>
    </row>
  </sheetData>
  <mergeCells count="16">
    <mergeCell ref="D17:J17"/>
    <mergeCell ref="D9:J9"/>
    <mergeCell ref="D10:J10"/>
    <mergeCell ref="D11:J11"/>
    <mergeCell ref="D12:J12"/>
    <mergeCell ref="D13:J13"/>
    <mergeCell ref="D7:J7"/>
    <mergeCell ref="D8:J8"/>
    <mergeCell ref="D14:J14"/>
    <mergeCell ref="D15:J15"/>
    <mergeCell ref="D16:J16"/>
    <mergeCell ref="E1:I1"/>
    <mergeCell ref="D4:M4"/>
    <mergeCell ref="D5:J5"/>
    <mergeCell ref="D6:J6"/>
    <mergeCell ref="D3:M3"/>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2022-01-26T14:42:16Z</dcterms:modified>
</cp:coreProperties>
</file>