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pto Prescripcion\2020 NUEVOS SISTEMAS\SISTEMAS\1.1.1 CUBIERTAS\1.1.1.2 Cubierta Plana No Transitable\1.1.1.2.2 Con protección ligera\2. BANTGM7_NATURE\"/>
    </mc:Choice>
  </mc:AlternateContent>
  <bookViews>
    <workbookView xWindow="240" yWindow="45" windowWidth="18855" windowHeight="11985"/>
  </bookViews>
  <sheets>
    <sheet name="Hoja 1" sheetId="1" r:id="rId1"/>
  </sheets>
  <calcPr calcId="152511"/>
</workbook>
</file>

<file path=xl/calcChain.xml><?xml version="1.0" encoding="utf-8"?>
<calcChain xmlns="http://schemas.openxmlformats.org/spreadsheetml/2006/main">
  <c r="L18" i="1" l="1"/>
  <c r="L17" i="1"/>
  <c r="L16" i="1"/>
  <c r="M7" i="1" l="1"/>
  <c r="M16" i="1" l="1"/>
  <c r="L15" i="1"/>
  <c r="M15" i="1" s="1"/>
  <c r="L14" i="1"/>
  <c r="M14" i="1" s="1"/>
  <c r="L13" i="1"/>
  <c r="M13" i="1" s="1"/>
  <c r="L12" i="1"/>
  <c r="M12" i="1" s="1"/>
  <c r="L11" i="1"/>
  <c r="M11" i="1" s="1"/>
  <c r="L10" i="1"/>
  <c r="M10" i="1" s="1"/>
  <c r="L9" i="1"/>
  <c r="M9" i="1" s="1"/>
  <c r="L8" i="1"/>
  <c r="M8" i="1" s="1"/>
  <c r="M6" i="1"/>
  <c r="L5" i="1"/>
  <c r="M5" i="1" s="1"/>
  <c r="M17" i="1" l="1"/>
  <c r="M18" i="1" s="1"/>
  <c r="M19" i="1" s="1"/>
</calcChain>
</file>

<file path=xl/sharedStrings.xml><?xml version="1.0" encoding="utf-8"?>
<sst xmlns="http://schemas.openxmlformats.org/spreadsheetml/2006/main" count="71" uniqueCount="61">
  <si>
    <t>Código</t>
  </si>
  <si>
    <t>Tipo</t>
  </si>
  <si>
    <t>Ud</t>
  </si>
  <si>
    <t>Resumen</t>
  </si>
  <si>
    <t>Cantidad</t>
  </si>
  <si>
    <t>Precio (€)</t>
  </si>
  <si>
    <t>Importe (€)</t>
  </si>
  <si>
    <t>Partida</t>
  </si>
  <si>
    <t>m²</t>
  </si>
  <si>
    <t>14765</t>
  </si>
  <si>
    <t>Sin clasificar</t>
  </si>
  <si>
    <t>m²</t>
  </si>
  <si>
    <t>Material</t>
  </si>
  <si>
    <t>m²</t>
  </si>
  <si>
    <t>82030</t>
  </si>
  <si>
    <t>Sin clasificar</t>
  </si>
  <si>
    <t>m²</t>
  </si>
  <si>
    <t>Geotextil no tejido compuesto por fibras de poliéster unidas por agujeteado, GEOFIM 200 "CHOVA"</t>
  </si>
  <si>
    <t>Material</t>
  </si>
  <si>
    <t>kg</t>
  </si>
  <si>
    <t>Emulsión asfáltica aniónica con cargas tipo EB SUPERMUL, "CHOVA", según UNE 104231.</t>
  </si>
  <si>
    <t>31060</t>
  </si>
  <si>
    <t>Sin clasificar</t>
  </si>
  <si>
    <t>m²</t>
  </si>
  <si>
    <t>Lámina de betún modificado con elastómero SBS, LBM(SBS)-30-FV, POLITABER VEL 30</t>
  </si>
  <si>
    <t>37469</t>
  </si>
  <si>
    <t>Sin clasificar</t>
  </si>
  <si>
    <t>m²</t>
  </si>
  <si>
    <t>Mano de obra</t>
  </si>
  <si>
    <t>h</t>
  </si>
  <si>
    <t>Oficial 1ª aplicador de láminas impermeabilizantes.</t>
  </si>
  <si>
    <t>Mano de obra</t>
  </si>
  <si>
    <t>h</t>
  </si>
  <si>
    <t>Ayudante aplicador de láminas impermeabilizantes.</t>
  </si>
  <si>
    <t>Mano de obra</t>
  </si>
  <si>
    <t>h</t>
  </si>
  <si>
    <t>Oficial 1ª montador de aislamientos.</t>
  </si>
  <si>
    <t>Mano de obra</t>
  </si>
  <si>
    <t>h</t>
  </si>
  <si>
    <t>Ayudante montador de aislamientos.</t>
  </si>
  <si>
    <t>%</t>
  </si>
  <si>
    <t>%</t>
  </si>
  <si>
    <t>Puntos singulares. Materiales y mano de obra</t>
  </si>
  <si>
    <t>SISTEMA</t>
  </si>
  <si>
    <t>BANTGM7_NATURE</t>
  </si>
  <si>
    <t>BANTGM7__NATURE</t>
  </si>
  <si>
    <t>CUBIERTA PLANA. NO TRANSITABLE DE PROTECCIÓN LIGERA - NATURE. BANTGM7_NATURE CHOVA</t>
  </si>
  <si>
    <t>Costes indirectos</t>
  </si>
  <si>
    <t>Panel rígido de poliestireno extruido ChovAFOAM 300 M 80 "CHOVA", según UNE-EN 13164, de superficie lisa y mecanizado lateral a media madera, de 80 mm de espesor, resistencia a compresión &gt;= 300 kPa, resistencia térmica 2,2 m²K/W, conductividad térmica 0,036 W/(mK), Euroclase E de reacción al fuego, con código de designación XPS-EN 13164-T1-CS(10/Y)300-DLT(2)5-DS(TH)-WL(T)0,7.</t>
  </si>
  <si>
    <t>Panel rígido de poliestireno extruido ChovAFOAM 300 M 60 "CHOVA", según UNE-EN 13164, de superficie lisa y mecanizado lateral a media madera, de 60 mm de espesor, resistencia a compresión &gt;= 300 kPa, resistencia térmica 1,75 m²K/W, conductividad térmica 0,034 W/(mK), Euroclase E de reacción al fuego, con código de designación XPS-EN 13164-T1-CS(10/Y)300-DLT(2)5-DS(TH)-WL(T)0,7.</t>
  </si>
  <si>
    <t>Costes directos complementarios / Medios auxiliares</t>
  </si>
  <si>
    <t>Lámina auxiliar de betún aditivado con plastómero APP, LA-30-AL, CHOVAPLAST ALUM BV 30 E2, masa nominal 3kg/m2 con armadura de alumino de 80 micras, de superficie no protegida, coeficiente de difusión frente al gas radón 1x10-13 m2/s y factor de resistencia a la difusión del vapor de agua (µ) 82205.</t>
  </si>
  <si>
    <t>Lámina de betún modificado con elastómero SBS, LBM(SBS)-50/G-FP, POLITABER NATURE COMBI 50/G BLANCO "CHOVA", con armadura de fieltro de poliéster no tejido y estabilizado con fibra de vidrio, con acabado interior plástico y acabado exterior en gránulo fotocatalítico NATURE, color blanco con índice de reflexión solar SRI 44%</t>
  </si>
  <si>
    <t>ABT</t>
  </si>
  <si>
    <t>AAT</t>
  </si>
  <si>
    <t>ABI</t>
  </si>
  <si>
    <t>AAI</t>
  </si>
  <si>
    <t>55025E</t>
  </si>
  <si>
    <t>81930A</t>
  </si>
  <si>
    <t>81920A</t>
  </si>
  <si>
    <t>Formación de cubierta plana no transitable, no ventilada, autoprotegida, tipo convencional, compuesta de los siguientes elementos: BARRERA CONTRA VAPOR (opcional según DBHE-1); lámina CHOVAPLAST ALUM BV 30 E2 "CHOVA" masa nominal 3 kg/m2, con armadura de aluminio de superficie no protegida y factor de resistencia a la difusión del vapor de agua (µ) 82205 flotante sobre el soporte y sellada en sus solapes long. y transv.;  poliestireno extruido ChovAFOAM 300 M80 "CHOVA", según UNE-EN 13164, de superficie lisa y mecanizado lateral a media madera, de 80 mm de espesor, resistencia a compresión &gt;= 300 kPa, resistencia térmica 2,2 m²K/W, conductividad térmica 0,036 W/(mK);  panel rígido de poliestireno extruido ChovAFOAM 300 M60 "CHOVA", según UNE-EN 13164, de superficie lisa y mecanizado lateral a media madera, de 60 mm de espesor, resistencia a compresión &gt;= 300 kPa, conductividad térmica 0,034 W/(mK); geotextil no tejido compuesto por fibras de poliéster unidas por agujeteado, GEOFIM 200 “CHOVA” con una masa superficial de 200 g/m2; formación de pendientes y capa de mortero de regulación según exigencias del proyecto  (no incluido);  0,3kg/m2 de emulsión aniónica con cargas tipo EB SUPERMUL “CHOVA”; IMPERMEABILIZACIÓN: tipo bicapa, adherida, compuesta por una lámina de betún modificado con elastómero SBS, LBM(SBS)-30-FV, POLITABER VEL 30 "CHOVA", con armadura de fieltro de fibra de vidrio de 60g/m2, de superficie no protegida y lámina de betún modificado con elastómero SBS, LBM(SBS)-50/G-FP, POLITABER NATURE COMBI 50/G "CHOVA", con armadura de fieltro de poliéster no tejido y estabilizado con fibra de vidrio, con acabado interior plástico y acabado exterior en gránulo fotocatalítico NATURE, color blanco con índice de reflexión solar SRI 44%, totalmente adheridas con soplete, sin coincidir sus juntas.
Incluso parte proporcional de refuerzos en puntos singulares tales como: JUNTA DE DILATACIÓN ESTRUCTURAL en cubierta compuesta por: dos bandas de adherencia, de lámina BM(SBS)-30-FP, POLITABER BANDA 33 "CHOVA", previa imprimación con SUPERMUL, "CHOVA"; banda de refuerzo de 50 cm de anchura, de lámina LBM(SBS)-40-FP, POLITABER COMBI 40 "CHOVA", formando un fuelle sin adherir en la zona de la junta; cordón de relleno para junta de dilatación, ChovASTAR Mastic 25 "CHOVA", de 25 mm de diámetro; y banda de terminación de 33 cm de anchura, de lámina POLITABER NATURE COMBI 50/G "CHOVA", soldada a la impermeabilización continua de la cubierta, formando un fuelle sin adherir en la zona de la junta, sobre el cordón de relleno; ENCUENTRO DE PARAMENTO VERTICAL, mediante roza (no incluida), formado por:  escocia o chaflán de mortero, imprimación 0,3 kg/m2 SUPERMUL en paramentos, banda de refuerzo de 33 cm de anchura centrada sobre la junta  POLITABER BANDA 33 "CHOVA" y remate con banda de terminación  con lámina POLITABER NATURE COMBI 50/G BLANCA "CHOVA" , de superficie autoprotegida, ambas soldadas sobre el paramento imprimado en una altura no inferior a 20 cm desde la protección de la cubierta,  acabado sobre  una roza de 3x3 cm (realizada previamente), que se rellena de mortero de cemento (no incluido); ENCUENTRO DE CUBIERTA CON SUMIDERO de salida vertical, realizando un rebaje en el soporte alrededor del sumidero de 6 a 8 mm, en el que se recibirá la impermeabilización formada por: piezas de refuerzo de lámina y refuerzos y piezas accesorias prefabricadas en RESTO DE PUNTOS SINGULARES COMO ESQUINAS, ELEMENTOS SALIENTES, JUNTAS DE DILATACIÓN DEL SOPORTE... Productos con Marcado CE. Sistema, detalles de punto singular y puesta en obra según norma UNE 104401:2013.
Medida la superficie realmente ejecutada en proyección horizontal desde las caras interiores de los antepechos.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</si>
</sst>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2"/>
      <color rgb="FF000000"/>
      <name val="Verdana"/>
      <family val="2"/>
    </font>
    <font>
      <b/>
      <sz val="9.9499999999999993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b/>
      <sz val="8"/>
      <color rgb="FF000000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2" borderId="0" xfId="0" applyFont="1" applyFill="1" applyAlignment="1">
      <alignment horizontal="left" vertical="center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right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"/>
  <sheetViews>
    <sheetView tabSelected="1" workbookViewId="0">
      <selection activeCell="D4" sqref="D4:M4"/>
    </sheetView>
  </sheetViews>
  <sheetFormatPr baseColWidth="10" defaultRowHeight="15" x14ac:dyDescent="0.2"/>
  <cols>
    <col min="1" max="1" width="7.3984375" customWidth="1"/>
    <col min="2" max="2" width="6.8984375" bestFit="1" customWidth="1"/>
    <col min="3" max="3" width="3.09765625" customWidth="1"/>
    <col min="4" max="4" width="17.69921875" customWidth="1"/>
    <col min="5" max="5" width="10.296875" customWidth="1"/>
    <col min="6" max="6" width="6.5" bestFit="1" customWidth="1"/>
    <col min="7" max="7" width="15" bestFit="1" customWidth="1"/>
    <col min="8" max="8" width="5.69921875" customWidth="1"/>
    <col min="9" max="9" width="4.8984375" customWidth="1"/>
    <col min="10" max="10" width="6.19921875" customWidth="1"/>
    <col min="11" max="11" width="8.19921875" customWidth="1"/>
    <col min="12" max="12" width="8.09765625" customWidth="1"/>
    <col min="13" max="13" width="8.19921875" customWidth="1"/>
  </cols>
  <sheetData>
    <row r="1" spans="1:23" ht="17.850000000000001" customHeight="1" x14ac:dyDescent="0.2">
      <c r="A1" s="7"/>
      <c r="B1" s="7"/>
      <c r="C1" s="8"/>
      <c r="D1" s="8"/>
      <c r="E1" s="8"/>
      <c r="F1" s="9" t="s">
        <v>43</v>
      </c>
      <c r="G1" s="8" t="s">
        <v>44</v>
      </c>
      <c r="H1" s="8"/>
      <c r="I1" s="8"/>
      <c r="J1" s="8"/>
      <c r="K1" s="8"/>
      <c r="L1" s="10"/>
      <c r="M1" s="11"/>
    </row>
    <row r="2" spans="1:23" ht="16.7" customHeight="1" x14ac:dyDescent="0.2">
      <c r="A2" s="12" t="s">
        <v>0</v>
      </c>
      <c r="B2" s="12" t="s">
        <v>1</v>
      </c>
      <c r="C2" s="12" t="s">
        <v>2</v>
      </c>
      <c r="D2" s="12" t="s">
        <v>3</v>
      </c>
      <c r="E2" s="13"/>
      <c r="F2" s="13"/>
      <c r="G2" s="13"/>
      <c r="H2" s="13"/>
      <c r="I2" s="13"/>
      <c r="J2" s="13"/>
      <c r="K2" s="14" t="s">
        <v>4</v>
      </c>
      <c r="L2" s="14" t="s">
        <v>5</v>
      </c>
      <c r="M2" s="14" t="s">
        <v>6</v>
      </c>
    </row>
    <row r="3" spans="1:23" ht="24" customHeight="1" x14ac:dyDescent="0.2">
      <c r="A3" s="2" t="s">
        <v>45</v>
      </c>
      <c r="B3" s="1" t="s">
        <v>7</v>
      </c>
      <c r="C3" s="1" t="s">
        <v>8</v>
      </c>
      <c r="D3" s="22" t="s">
        <v>46</v>
      </c>
      <c r="E3" s="22"/>
      <c r="F3" s="22"/>
      <c r="G3" s="22"/>
      <c r="H3" s="22"/>
      <c r="I3" s="22"/>
      <c r="J3" s="22"/>
      <c r="K3" s="3"/>
      <c r="L3" s="4"/>
      <c r="M3" s="4"/>
    </row>
    <row r="4" spans="1:23" ht="264.75" customHeight="1" x14ac:dyDescent="0.2">
      <c r="A4" s="5"/>
      <c r="B4" s="5"/>
      <c r="C4" s="5"/>
      <c r="D4" s="23" t="s">
        <v>60</v>
      </c>
      <c r="E4" s="23"/>
      <c r="F4" s="23"/>
      <c r="G4" s="23"/>
      <c r="H4" s="23"/>
      <c r="I4" s="23"/>
      <c r="J4" s="23"/>
      <c r="K4" s="23"/>
      <c r="L4" s="23"/>
      <c r="M4" s="23"/>
      <c r="N4" s="19"/>
      <c r="O4" s="19"/>
      <c r="P4" s="19"/>
      <c r="Q4" s="19"/>
      <c r="R4" s="19"/>
      <c r="S4" s="19"/>
      <c r="T4" s="19"/>
      <c r="U4" s="19"/>
      <c r="V4" s="19"/>
      <c r="W4" s="19"/>
    </row>
    <row r="5" spans="1:23" ht="34.5" customHeight="1" x14ac:dyDescent="0.2">
      <c r="A5" s="1" t="s">
        <v>9</v>
      </c>
      <c r="B5" s="1" t="s">
        <v>10</v>
      </c>
      <c r="C5" s="1" t="s">
        <v>11</v>
      </c>
      <c r="D5" s="24" t="s">
        <v>51</v>
      </c>
      <c r="E5" s="24"/>
      <c r="F5" s="24"/>
      <c r="G5" s="24"/>
      <c r="H5" s="24"/>
      <c r="I5" s="24"/>
      <c r="J5" s="24"/>
      <c r="K5" s="3">
        <v>1.1000000000000001</v>
      </c>
      <c r="L5" s="3">
        <f>ROUND(4,3)</f>
        <v>4</v>
      </c>
      <c r="M5" s="4">
        <f t="shared" ref="M5:M15" si="0">ROUND(K5*L5,2)</f>
        <v>4.4000000000000004</v>
      </c>
    </row>
    <row r="6" spans="1:23" ht="39.75" customHeight="1" x14ac:dyDescent="0.2">
      <c r="A6" s="1" t="s">
        <v>58</v>
      </c>
      <c r="B6" s="1" t="s">
        <v>12</v>
      </c>
      <c r="C6" s="1" t="s">
        <v>13</v>
      </c>
      <c r="D6" s="24" t="s">
        <v>48</v>
      </c>
      <c r="E6" s="24"/>
      <c r="F6" s="24"/>
      <c r="G6" s="24"/>
      <c r="H6" s="24"/>
      <c r="I6" s="24"/>
      <c r="J6" s="24"/>
      <c r="K6" s="3">
        <v>1.05</v>
      </c>
      <c r="L6" s="3">
        <v>12.5</v>
      </c>
      <c r="M6" s="4">
        <f t="shared" si="0"/>
        <v>13.13</v>
      </c>
    </row>
    <row r="7" spans="1:23" ht="39.75" customHeight="1" x14ac:dyDescent="0.2">
      <c r="A7" s="1" t="s">
        <v>59</v>
      </c>
      <c r="B7" s="1" t="s">
        <v>12</v>
      </c>
      <c r="C7" s="1" t="s">
        <v>8</v>
      </c>
      <c r="D7" s="21" t="s">
        <v>49</v>
      </c>
      <c r="E7" s="21"/>
      <c r="F7" s="21"/>
      <c r="G7" s="21"/>
      <c r="H7" s="21"/>
      <c r="I7" s="21"/>
      <c r="J7" s="21"/>
      <c r="K7" s="3">
        <v>1.05</v>
      </c>
      <c r="L7" s="3">
        <v>8.9499999999999993</v>
      </c>
      <c r="M7" s="4">
        <f t="shared" si="0"/>
        <v>9.4</v>
      </c>
    </row>
    <row r="8" spans="1:23" ht="24.4" customHeight="1" x14ac:dyDescent="0.2">
      <c r="A8" s="1" t="s">
        <v>14</v>
      </c>
      <c r="B8" s="1" t="s">
        <v>15</v>
      </c>
      <c r="C8" s="1" t="s">
        <v>16</v>
      </c>
      <c r="D8" s="24" t="s">
        <v>17</v>
      </c>
      <c r="E8" s="24"/>
      <c r="F8" s="24"/>
      <c r="G8" s="24"/>
      <c r="H8" s="24"/>
      <c r="I8" s="24"/>
      <c r="J8" s="24"/>
      <c r="K8" s="3">
        <v>1.1000000000000001</v>
      </c>
      <c r="L8" s="3">
        <f>ROUND(0.72,3)</f>
        <v>0.72</v>
      </c>
      <c r="M8" s="4">
        <f t="shared" si="0"/>
        <v>0.79</v>
      </c>
    </row>
    <row r="9" spans="1:23" ht="15.2" customHeight="1" thickBot="1" x14ac:dyDescent="0.25">
      <c r="A9" s="1" t="s">
        <v>57</v>
      </c>
      <c r="B9" s="1" t="s">
        <v>18</v>
      </c>
      <c r="C9" s="1" t="s">
        <v>19</v>
      </c>
      <c r="D9" s="24" t="s">
        <v>20</v>
      </c>
      <c r="E9" s="24"/>
      <c r="F9" s="24"/>
      <c r="G9" s="24"/>
      <c r="H9" s="24"/>
      <c r="I9" s="24"/>
      <c r="J9" s="24"/>
      <c r="K9" s="3">
        <v>0.3</v>
      </c>
      <c r="L9" s="3">
        <f>ROUND(1.51,3)</f>
        <v>1.51</v>
      </c>
      <c r="M9" s="4">
        <f t="shared" si="0"/>
        <v>0.45</v>
      </c>
    </row>
    <row r="10" spans="1:23" ht="24.4" customHeight="1" thickBot="1" x14ac:dyDescent="0.25">
      <c r="A10" s="1" t="s">
        <v>21</v>
      </c>
      <c r="B10" s="1" t="s">
        <v>22</v>
      </c>
      <c r="C10" s="1" t="s">
        <v>23</v>
      </c>
      <c r="D10" s="24" t="s">
        <v>24</v>
      </c>
      <c r="E10" s="24"/>
      <c r="F10" s="24"/>
      <c r="G10" s="24"/>
      <c r="H10" s="24"/>
      <c r="I10" s="24"/>
      <c r="J10" s="24"/>
      <c r="K10" s="3">
        <v>1.1000000000000001</v>
      </c>
      <c r="L10" s="3">
        <f>ROUND(3.65,3)</f>
        <v>3.65</v>
      </c>
      <c r="M10" s="4">
        <f t="shared" si="0"/>
        <v>4.0199999999999996</v>
      </c>
    </row>
    <row r="11" spans="1:23" ht="37.5" customHeight="1" thickBot="1" x14ac:dyDescent="0.25">
      <c r="A11" s="1" t="s">
        <v>25</v>
      </c>
      <c r="B11" s="1" t="s">
        <v>26</v>
      </c>
      <c r="C11" s="1" t="s">
        <v>27</v>
      </c>
      <c r="D11" s="24" t="s">
        <v>52</v>
      </c>
      <c r="E11" s="24"/>
      <c r="F11" s="24"/>
      <c r="G11" s="24"/>
      <c r="H11" s="24"/>
      <c r="I11" s="24"/>
      <c r="J11" s="24"/>
      <c r="K11" s="3">
        <v>1.1000000000000001</v>
      </c>
      <c r="L11" s="3">
        <f>ROUND(6.73,3)</f>
        <v>6.73</v>
      </c>
      <c r="M11" s="4">
        <f t="shared" si="0"/>
        <v>7.4</v>
      </c>
    </row>
    <row r="12" spans="1:23" ht="24.4" customHeight="1" thickBot="1" x14ac:dyDescent="0.25">
      <c r="A12" s="1" t="s">
        <v>56</v>
      </c>
      <c r="B12" s="1" t="s">
        <v>28</v>
      </c>
      <c r="C12" s="1" t="s">
        <v>29</v>
      </c>
      <c r="D12" s="24" t="s">
        <v>30</v>
      </c>
      <c r="E12" s="24"/>
      <c r="F12" s="24"/>
      <c r="G12" s="24"/>
      <c r="H12" s="24"/>
      <c r="I12" s="24"/>
      <c r="J12" s="24"/>
      <c r="K12" s="3">
        <v>0.23200000000000001</v>
      </c>
      <c r="L12" s="3">
        <f>ROUND(17.24,3)</f>
        <v>17.239999999999998</v>
      </c>
      <c r="M12" s="4">
        <f t="shared" si="0"/>
        <v>4</v>
      </c>
    </row>
    <row r="13" spans="1:23" ht="24.4" customHeight="1" thickBot="1" x14ac:dyDescent="0.25">
      <c r="A13" s="1" t="s">
        <v>55</v>
      </c>
      <c r="B13" s="1" t="s">
        <v>31</v>
      </c>
      <c r="C13" s="1" t="s">
        <v>32</v>
      </c>
      <c r="D13" s="24" t="s">
        <v>33</v>
      </c>
      <c r="E13" s="24"/>
      <c r="F13" s="24"/>
      <c r="G13" s="24"/>
      <c r="H13" s="24"/>
      <c r="I13" s="24"/>
      <c r="J13" s="24"/>
      <c r="K13" s="3">
        <v>0.23200000000000001</v>
      </c>
      <c r="L13" s="3">
        <f>ROUND(16.13,3)</f>
        <v>16.13</v>
      </c>
      <c r="M13" s="4">
        <f t="shared" si="0"/>
        <v>3.74</v>
      </c>
    </row>
    <row r="14" spans="1:23" ht="24.4" customHeight="1" thickBot="1" x14ac:dyDescent="0.25">
      <c r="A14" s="1" t="s">
        <v>54</v>
      </c>
      <c r="B14" s="1" t="s">
        <v>34</v>
      </c>
      <c r="C14" s="1" t="s">
        <v>35</v>
      </c>
      <c r="D14" s="24" t="s">
        <v>36</v>
      </c>
      <c r="E14" s="24"/>
      <c r="F14" s="24"/>
      <c r="G14" s="24"/>
      <c r="H14" s="24"/>
      <c r="I14" s="24"/>
      <c r="J14" s="24"/>
      <c r="K14" s="3">
        <v>5.5E-2</v>
      </c>
      <c r="L14" s="3">
        <f>ROUND(17.82,3)</f>
        <v>17.82</v>
      </c>
      <c r="M14" s="4">
        <f t="shared" si="0"/>
        <v>0.98</v>
      </c>
    </row>
    <row r="15" spans="1:23" ht="24.4" customHeight="1" thickBot="1" x14ac:dyDescent="0.25">
      <c r="A15" s="1" t="s">
        <v>53</v>
      </c>
      <c r="B15" s="1" t="s">
        <v>37</v>
      </c>
      <c r="C15" s="1" t="s">
        <v>38</v>
      </c>
      <c r="D15" s="24" t="s">
        <v>39</v>
      </c>
      <c r="E15" s="24"/>
      <c r="F15" s="24"/>
      <c r="G15" s="24"/>
      <c r="H15" s="24"/>
      <c r="I15" s="24"/>
      <c r="J15" s="24"/>
      <c r="K15" s="3">
        <v>5.5E-2</v>
      </c>
      <c r="L15" s="3">
        <f>ROUND(16.13,3)</f>
        <v>16.13</v>
      </c>
      <c r="M15" s="4">
        <f t="shared" si="0"/>
        <v>0.89</v>
      </c>
    </row>
    <row r="16" spans="1:23" ht="15.2" customHeight="1" thickBot="1" x14ac:dyDescent="0.25">
      <c r="A16" s="1" t="s">
        <v>40</v>
      </c>
      <c r="B16" s="1" t="s">
        <v>10</v>
      </c>
      <c r="C16" s="1" t="s">
        <v>41</v>
      </c>
      <c r="D16" s="24" t="s">
        <v>50</v>
      </c>
      <c r="E16" s="24"/>
      <c r="F16" s="24"/>
      <c r="G16" s="24"/>
      <c r="H16" s="24"/>
      <c r="I16" s="24"/>
      <c r="J16" s="24"/>
      <c r="K16" s="3">
        <v>2</v>
      </c>
      <c r="L16" s="3">
        <f>SUM(M5:M15)</f>
        <v>49.199999999999996</v>
      </c>
      <c r="M16" s="4">
        <f>ROUND((K16*L16)/100,2)</f>
        <v>0.98</v>
      </c>
    </row>
    <row r="17" spans="1:13" ht="15.2" customHeight="1" x14ac:dyDescent="0.2">
      <c r="A17" s="20" t="s">
        <v>40</v>
      </c>
      <c r="B17" s="1" t="s">
        <v>10</v>
      </c>
      <c r="C17" s="1" t="s">
        <v>40</v>
      </c>
      <c r="D17" s="24" t="s">
        <v>42</v>
      </c>
      <c r="E17" s="24"/>
      <c r="F17" s="24"/>
      <c r="G17" s="24"/>
      <c r="H17" s="24"/>
      <c r="I17" s="24"/>
      <c r="J17" s="24"/>
      <c r="K17" s="3">
        <v>10</v>
      </c>
      <c r="L17" s="3">
        <f>ROUND(SUM(M5:M16),3)</f>
        <v>50.18</v>
      </c>
      <c r="M17" s="4">
        <f>ROUND((K17*L17)/100,2)</f>
        <v>5.0199999999999996</v>
      </c>
    </row>
    <row r="18" spans="1:13" ht="15.2" customHeight="1" x14ac:dyDescent="0.2">
      <c r="A18" s="20" t="s">
        <v>40</v>
      </c>
      <c r="B18" s="1" t="s">
        <v>10</v>
      </c>
      <c r="C18" s="1" t="s">
        <v>40</v>
      </c>
      <c r="D18" s="24" t="s">
        <v>47</v>
      </c>
      <c r="E18" s="24"/>
      <c r="F18" s="24"/>
      <c r="G18" s="24"/>
      <c r="H18" s="24"/>
      <c r="I18" s="24"/>
      <c r="J18" s="24"/>
      <c r="K18" s="3">
        <v>3</v>
      </c>
      <c r="L18" s="3">
        <f>SUM(M5:M17)</f>
        <v>55.199999999999989</v>
      </c>
      <c r="M18" s="4">
        <f>(K18/100)*L18</f>
        <v>1.6559999999999997</v>
      </c>
    </row>
    <row r="19" spans="1:13" ht="15.4" customHeight="1" x14ac:dyDescent="0.2">
      <c r="A19" s="6"/>
      <c r="B19" s="6"/>
      <c r="C19" s="6"/>
      <c r="D19" s="15" t="s">
        <v>44</v>
      </c>
      <c r="E19" s="16"/>
      <c r="F19" s="16"/>
      <c r="G19" s="16"/>
      <c r="H19" s="16"/>
      <c r="I19" s="16"/>
      <c r="J19" s="16"/>
      <c r="K19" s="17"/>
      <c r="L19" s="18"/>
      <c r="M19" s="18">
        <f>SUM(M5:M18)</f>
        <v>56.855999999999987</v>
      </c>
    </row>
  </sheetData>
  <mergeCells count="16">
    <mergeCell ref="D8:J8"/>
    <mergeCell ref="D9:J9"/>
    <mergeCell ref="D10:J10"/>
    <mergeCell ref="D11:J11"/>
    <mergeCell ref="D18:J18"/>
    <mergeCell ref="D12:J12"/>
    <mergeCell ref="D13:J13"/>
    <mergeCell ref="D14:J14"/>
    <mergeCell ref="D15:J15"/>
    <mergeCell ref="D16:J16"/>
    <mergeCell ref="D17:J17"/>
    <mergeCell ref="D7:J7"/>
    <mergeCell ref="D3:J3"/>
    <mergeCell ref="D4:M4"/>
    <mergeCell ref="D5:J5"/>
    <mergeCell ref="D6:J6"/>
  </mergeCells>
  <pageMargins left="0.62007900000000005" right="0.472441" top="0.472441" bottom="0.4724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Neus Sifres Pelegero</cp:lastModifiedBy>
  <dcterms:modified xsi:type="dcterms:W3CDTF">2020-11-24T09:31:25Z</dcterms:modified>
</cp:coreProperties>
</file>